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73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khoiv\Desktop\"/>
    </mc:Choice>
  </mc:AlternateContent>
  <xr:revisionPtr revIDLastSave="0" documentId="13_ncr:1_{C1276BF3-8758-4A7D-8619-88805FE377A9}" xr6:coauthVersionLast="47" xr6:coauthVersionMax="47" xr10:uidLastSave="{00000000-0000-0000-0000-000000000000}"/>
  <bookViews>
    <workbookView xWindow="4530" yWindow="3728" windowWidth="16200" windowHeight="9982" activeTab="2" xr2:uid="{00000000-000D-0000-FFFF-FFFF00000000}"/>
  </bookViews>
  <sheets>
    <sheet name="VT." sheetId="25" r:id="rId1"/>
    <sheet name="VT" sheetId="23" state="hidden" r:id="rId2"/>
    <sheet name="Vật Tư Chung " sheetId="19" r:id="rId3"/>
    <sheet name="Sheet1" sheetId="24" state="hidden" r:id="rId4"/>
  </sheets>
  <definedNames>
    <definedName name="_xlnm._FilterDatabase" localSheetId="3" hidden="1">Sheet1!$C$1:$C$13</definedName>
    <definedName name="_xlnm._FilterDatabase" localSheetId="2" hidden="1">'Vật Tư Chung '!$A$2:$P$17</definedName>
    <definedName name="_xlnm._FilterDatabase" localSheetId="1" hidden="1">VT!$A$3:$M$117</definedName>
    <definedName name="_xlnm._FilterDatabase" localSheetId="0" hidden="1">VT.!$A$3:$M$52</definedName>
    <definedName name="_xlnm.Print_Area" localSheetId="2">'Vật Tư Chung '!$A$1:$P$24</definedName>
    <definedName name="_xlnm.Print_Area" localSheetId="1">VT!$A$1:$M$100</definedName>
    <definedName name="_xlnm.Print_Area" localSheetId="0">VT.!$A$1:$M$35</definedName>
    <definedName name="_xlnm.Print_Titles" localSheetId="2">'Vật Tư Chung '!$2:$3</definedName>
    <definedName name="_xlnm.Print_Titles" localSheetId="1">VT!$3:$4</definedName>
    <definedName name="_xlnm.Print_Titles" localSheetId="0">VT.!$3:$4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4" i="19" l="1"/>
  <c r="B7" i="25" l="1"/>
  <c r="B8" i="25"/>
  <c r="B9" i="25"/>
  <c r="B10" i="25"/>
  <c r="B11" i="25"/>
  <c r="B12" i="25"/>
  <c r="B13" i="25"/>
  <c r="B14" i="25"/>
  <c r="B15" i="25"/>
  <c r="B16" i="25"/>
  <c r="B17" i="25"/>
  <c r="B18" i="25"/>
  <c r="B19" i="25"/>
  <c r="B20" i="25"/>
  <c r="B21" i="25"/>
  <c r="B22" i="25"/>
  <c r="B23" i="25"/>
  <c r="B24" i="25"/>
  <c r="B25" i="25"/>
  <c r="B26" i="25"/>
  <c r="B27" i="25"/>
  <c r="B28" i="25"/>
  <c r="B29" i="25"/>
  <c r="B30" i="25"/>
  <c r="B31" i="25"/>
  <c r="B32" i="25"/>
  <c r="B33" i="25"/>
  <c r="B6" i="25"/>
  <c r="F6" i="19" s="1"/>
  <c r="J31" i="25"/>
  <c r="J32" i="25"/>
  <c r="J33" i="25"/>
  <c r="J30" i="25"/>
  <c r="J27" i="25"/>
  <c r="J28" i="25"/>
  <c r="J26" i="25"/>
  <c r="J24" i="25"/>
  <c r="J23" i="25"/>
  <c r="J21" i="25"/>
  <c r="J20" i="25"/>
  <c r="J18" i="25"/>
  <c r="J15" i="25"/>
  <c r="J16" i="25"/>
  <c r="J14" i="25"/>
  <c r="J12" i="25"/>
  <c r="J11" i="25"/>
  <c r="J7" i="25"/>
  <c r="J8" i="25"/>
  <c r="J9" i="25"/>
  <c r="J6" i="25"/>
  <c r="I34" i="25"/>
  <c r="C5" i="19" l="1"/>
  <c r="D6" i="19"/>
  <c r="P7" i="19"/>
  <c r="E7" i="19"/>
  <c r="P5" i="19"/>
  <c r="P8" i="19"/>
  <c r="P11" i="19"/>
  <c r="P9" i="19"/>
  <c r="P10" i="19"/>
  <c r="E4" i="19"/>
  <c r="P12" i="19"/>
  <c r="J34" i="25"/>
  <c r="F13" i="19"/>
  <c r="D5" i="19"/>
  <c r="F5" i="19"/>
  <c r="C11" i="19"/>
  <c r="D4" i="19"/>
  <c r="F4" i="19"/>
  <c r="E11" i="19"/>
  <c r="C10" i="19"/>
  <c r="D11" i="19"/>
  <c r="F11" i="19"/>
  <c r="E10" i="19"/>
  <c r="C9" i="19"/>
  <c r="D10" i="19"/>
  <c r="F10" i="19"/>
  <c r="E9" i="19"/>
  <c r="C8" i="19"/>
  <c r="D9" i="19"/>
  <c r="F9" i="19"/>
  <c r="E8" i="19"/>
  <c r="C7" i="19"/>
  <c r="D8" i="19"/>
  <c r="F8" i="19"/>
  <c r="E6" i="19"/>
  <c r="C6" i="19"/>
  <c r="D7" i="19"/>
  <c r="F7" i="19"/>
  <c r="E5" i="19"/>
  <c r="G7" i="19"/>
  <c r="I7" i="19" s="1"/>
  <c r="G11" i="19"/>
  <c r="I11" i="19" s="1"/>
  <c r="G12" i="19"/>
  <c r="I12" i="19" s="1"/>
  <c r="G13" i="19"/>
  <c r="I13" i="19" s="1"/>
  <c r="G8" i="19"/>
  <c r="I8" i="19" s="1"/>
  <c r="G5" i="19"/>
  <c r="I5" i="19" s="1"/>
  <c r="G9" i="19"/>
  <c r="I9" i="19" s="1"/>
  <c r="G10" i="19"/>
  <c r="I10" i="19" s="1"/>
  <c r="G6" i="19"/>
  <c r="I6" i="19" s="1"/>
  <c r="F12" i="19"/>
  <c r="C12" i="19"/>
  <c r="D13" i="19"/>
  <c r="E13" i="19"/>
  <c r="C13" i="19"/>
  <c r="D12" i="19"/>
  <c r="E12" i="19"/>
  <c r="G4" i="19"/>
  <c r="I4" i="19" s="1"/>
  <c r="J68" i="23"/>
  <c r="J69" i="23"/>
  <c r="J70" i="23"/>
  <c r="J71" i="23"/>
  <c r="J72" i="23"/>
  <c r="J73" i="23"/>
  <c r="J74" i="23"/>
  <c r="J75" i="23"/>
  <c r="J78" i="23"/>
  <c r="J77" i="23"/>
  <c r="J58" i="23"/>
  <c r="J59" i="23"/>
  <c r="J60" i="23"/>
  <c r="J61" i="23"/>
  <c r="J62" i="23"/>
  <c r="J63" i="23"/>
  <c r="J64" i="23"/>
  <c r="H49" i="23"/>
  <c r="J49" i="23" s="1"/>
  <c r="J52" i="23"/>
  <c r="J53" i="23"/>
  <c r="J54" i="23"/>
  <c r="J57" i="23"/>
  <c r="J56" i="23"/>
  <c r="J41" i="23"/>
  <c r="J29" i="23"/>
  <c r="J46" i="23"/>
  <c r="J45" i="23"/>
  <c r="J44" i="23"/>
  <c r="J43" i="23"/>
  <c r="J34" i="23"/>
  <c r="J33" i="23"/>
  <c r="J32" i="23"/>
  <c r="J40" i="23"/>
  <c r="J39" i="23"/>
  <c r="J38" i="23"/>
  <c r="J37" i="23"/>
  <c r="J36" i="23"/>
  <c r="J27" i="23"/>
  <c r="J26" i="23"/>
  <c r="J30" i="23"/>
  <c r="J51" i="23"/>
  <c r="J50" i="23"/>
  <c r="J48" i="23"/>
  <c r="J24" i="23"/>
  <c r="J22" i="23"/>
  <c r="J21" i="23"/>
  <c r="J20" i="23"/>
  <c r="J19" i="23"/>
  <c r="J18" i="23"/>
  <c r="J16" i="23"/>
  <c r="J15" i="23"/>
  <c r="J14" i="23"/>
  <c r="J12" i="23"/>
  <c r="J11" i="23"/>
  <c r="J7" i="23"/>
  <c r="J8" i="23"/>
  <c r="J9" i="23"/>
  <c r="I99" i="23"/>
  <c r="J67" i="23"/>
  <c r="J66" i="23"/>
  <c r="J6" i="23"/>
  <c r="I14" i="19" l="1"/>
  <c r="J99" i="23"/>
  <c r="G14" i="19" l="1"/>
</calcChain>
</file>

<file path=xl/sharedStrings.xml><?xml version="1.0" encoding="utf-8"?>
<sst xmlns="http://schemas.openxmlformats.org/spreadsheetml/2006/main" count="603" uniqueCount="179">
  <si>
    <t>BẢNG TỔNG HỢP VẬT TƯ 
THVT HW LSXM-KT020-25 RIALTO-RTG R1</t>
  </si>
  <si>
    <t>P.Kế Hoạch</t>
  </si>
  <si>
    <t>STT</t>
  </si>
  <si>
    <t>Tên Vật tư</t>
  </si>
  <si>
    <t>Quy cách</t>
  </si>
  <si>
    <t>Chất liệu</t>
  </si>
  <si>
    <t>Hình ảnh</t>
  </si>
  <si>
    <t>Số lượng vật tư/ SP</t>
  </si>
  <si>
    <t>SLSP</t>
  </si>
  <si>
    <t>SL vật tư/ ĐH</t>
  </si>
  <si>
    <t>ĐVT</t>
  </si>
  <si>
    <t>Ghi chú</t>
  </si>
  <si>
    <t>Lò xo treo</t>
  </si>
  <si>
    <t>Cái</t>
  </si>
  <si>
    <t>Theo mẫu khách</t>
  </si>
  <si>
    <t>Dây xích</t>
  </si>
  <si>
    <t>Tổng</t>
  </si>
  <si>
    <t>CHI NHÁNH- CÔNG TY CỔ PHẦN CƠ KHÍ KT</t>
  </si>
  <si>
    <t>BẢNG TỔNG HỢP CHUNG VẬT TƯ 
THVT HW LSXM-KT020-25 RIALTO-RTG R1</t>
  </si>
  <si>
    <t>Số lượng vật tư/ ĐH</t>
  </si>
  <si>
    <t>Phụ trội
10%</t>
  </si>
  <si>
    <t>SL VT/ ĐH đã phụ trội 10%</t>
  </si>
  <si>
    <t>Thời gian yêu cầu hoàn thành</t>
  </si>
  <si>
    <t>Nhập kho</t>
  </si>
  <si>
    <t>Cấp SX</t>
  </si>
  <si>
    <t>Tán keo</t>
  </si>
  <si>
    <t>BLĐ duyệt</t>
  </si>
  <si>
    <t>P.Kỹ Thuật</t>
  </si>
  <si>
    <t>Nguyễn Ngọc Thạch</t>
  </si>
  <si>
    <t>Bulong LGCM6*20</t>
  </si>
  <si>
    <t>Bulong LGCM6*45</t>
  </si>
  <si>
    <t>Bulong LGCM6*50</t>
  </si>
  <si>
    <t>Khóa lục gíác 4x30x75M4</t>
  </si>
  <si>
    <t>Long đền thẳng16*6*1</t>
  </si>
  <si>
    <t>Nút chân bàn50x50x5</t>
  </si>
  <si>
    <t>Nút chânØ30*14</t>
  </si>
  <si>
    <t>Nút chânØ34*16</t>
  </si>
  <si>
    <t>Nút chụp ống ghếØ22*7</t>
  </si>
  <si>
    <t>Ốc tán rútM6x15</t>
  </si>
  <si>
    <t>Vít đầu dù ren dàyD4*20</t>
  </si>
  <si>
    <t>Vít đầu dù ren dàyD4*25</t>
  </si>
  <si>
    <t>KT120525-O019
RIALTO RAF LOVESEAT (WITH 2 PILLOWS)</t>
  </si>
  <si>
    <t>Bộ đế chân chữ L</t>
  </si>
  <si>
    <t>Bộ đế chân chữ I</t>
  </si>
  <si>
    <t>Vis nhọn đầu dù
(như hình)</t>
  </si>
  <si>
    <t>U - Clip</t>
  </si>
  <si>
    <t>100*100*20*25
phi 23*8, M8*20</t>
  </si>
  <si>
    <t>100*20*25
phi 23*8, M8*20</t>
  </si>
  <si>
    <t>M4*30 - đầu vít 9mm</t>
  </si>
  <si>
    <t>75*35*T2.0
(miệng mở rộng 62mm)</t>
  </si>
  <si>
    <t>nhựa - inox</t>
  </si>
  <si>
    <t>inox</t>
  </si>
  <si>
    <t>theo mẫu
thực tế</t>
  </si>
  <si>
    <t>KT120525-O020
RIALTO ARMLESS</t>
  </si>
  <si>
    <t xml:space="preserve">KT130525-O032
RIALTO CHAISE </t>
  </si>
  <si>
    <t>KT120525-O027
ARM CHAIR WITH PUTTY CUSHION</t>
  </si>
  <si>
    <t>Nút chân</t>
  </si>
  <si>
    <t>Bulong ren thiếu</t>
  </si>
  <si>
    <t>Long đền</t>
  </si>
  <si>
    <t>Nút nhựa bịt đầu bulong</t>
  </si>
  <si>
    <t>Khoá lục giác M4</t>
  </si>
  <si>
    <t>35*35*5</t>
  </si>
  <si>
    <t>M6*55</t>
  </si>
  <si>
    <t>phi 12/phi 6*1.5</t>
  </si>
  <si>
    <t xml:space="preserve">phi 13*5 </t>
  </si>
  <si>
    <t>M4*30*75</t>
  </si>
  <si>
    <t>nhựa</t>
  </si>
  <si>
    <t>nhựa dẻo</t>
  </si>
  <si>
    <t>Màu sắc</t>
  </si>
  <si>
    <t>đen</t>
  </si>
  <si>
    <t>nâu</t>
  </si>
  <si>
    <t>KT120525-O024
 ROUND OUTDOOR OTTOMAN</t>
  </si>
  <si>
    <t>Bộ nút chân 2 trong 1</t>
  </si>
  <si>
    <t>* Vuông 25*25*5 
* Tròn phi 23*8
* M8*20</t>
  </si>
  <si>
    <t>KT130525-O035
OTTOMAN WITH PUTTY CUSHION</t>
  </si>
  <si>
    <t>* Vuông 25*25*5 
* Tròn phi 23*5
* M8*25</t>
  </si>
  <si>
    <t>KT120525-O021
RIALTO CONSOLE WEDGE</t>
  </si>
  <si>
    <t>Khay dể ly - cốc</t>
  </si>
  <si>
    <t>U-CLIP</t>
  </si>
  <si>
    <t>phi 110/88*63</t>
  </si>
  <si>
    <t>75*38*32
(miệng mở 32mm)</t>
  </si>
  <si>
    <t>KT120525-O022
RIALTO CURVED SOFA</t>
  </si>
  <si>
    <t>KT130525-O036
RIALTO SIDE CHAIR</t>
  </si>
  <si>
    <t>Hộp nhựa để PK</t>
  </si>
  <si>
    <t>KT130525-O034
RIALTO BROWN OUTDOOR END TABLE</t>
  </si>
  <si>
    <t>Polywood</t>
  </si>
  <si>
    <t>Vis nhọn đầu tròn
(như hình)</t>
  </si>
  <si>
    <t>546*104*15</t>
  </si>
  <si>
    <t>M4*35</t>
  </si>
  <si>
    <t>poly</t>
  </si>
  <si>
    <t>Bộ đế chân 2 trong 1</t>
  </si>
  <si>
    <t>Da chống trượt</t>
  </si>
  <si>
    <t>Vis nhọn đầu bằng</t>
  </si>
  <si>
    <t>Bộ khay đá</t>
  </si>
  <si>
    <t>1102**104*15=2
284*104*15=6
535*104*15=3</t>
  </si>
  <si>
    <t>20*20*2mm = 4pcs
10*20*2mm=2pcs</t>
  </si>
  <si>
    <t>D3.8*20</t>
  </si>
  <si>
    <t>M3.8*35</t>
  </si>
  <si>
    <t>530*330*190</t>
  </si>
  <si>
    <t>nhựa
theo mẫu</t>
  </si>
  <si>
    <t>KT120525-O025
CHAISE WITH PUTTY CUSHIONS</t>
  </si>
  <si>
    <t>Bộ bánh xe</t>
  </si>
  <si>
    <t>Đế chân vuông</t>
  </si>
  <si>
    <t>Bulong lục giác trong</t>
  </si>
  <si>
    <t>Bulong đầu trống mái
(lục giác trong)</t>
  </si>
  <si>
    <t>Nhựa tròn chống trầy</t>
  </si>
  <si>
    <t xml:space="preserve">Bánh xe phi 80*25=2pc
Bulong M10*55 = 2pc (đầu dù, như hình)/ lổ lục giác trong M6 </t>
  </si>
  <si>
    <t>20*20*5</t>
  </si>
  <si>
    <t>M6*30</t>
  </si>
  <si>
    <t>M6</t>
  </si>
  <si>
    <t>phi 17*phi 8 *1.4</t>
  </si>
  <si>
    <t>Trống : M6*20=2pc
Mái : M8*30=2pc</t>
  </si>
  <si>
    <t>phi 23*45*2.5
(đường kính trong phi 18.5)</t>
  </si>
  <si>
    <t>KT120525-O023
COCKTAIL TABLE</t>
  </si>
  <si>
    <t>KT120525-O026
 BAR TABLE</t>
  </si>
  <si>
    <t>Nắp dù</t>
  </si>
  <si>
    <t>Đế nhựa tăng đưa</t>
  </si>
  <si>
    <t xml:space="preserve">Tán hàn nhôm </t>
  </si>
  <si>
    <t>Khóa lục giác</t>
  </si>
  <si>
    <t>826*104*15</t>
  </si>
  <si>
    <t>phi 62*15</t>
  </si>
  <si>
    <t>M6*25</t>
  </si>
  <si>
    <t>16*6*1</t>
  </si>
  <si>
    <t>phi 35*8/M8*15</t>
  </si>
  <si>
    <t>M8 - có vành</t>
  </si>
  <si>
    <t>M6- có vành</t>
  </si>
  <si>
    <t>M3.8*25</t>
  </si>
  <si>
    <t>nhôm</t>
  </si>
  <si>
    <t>inox - nhựa</t>
  </si>
  <si>
    <t>niken</t>
  </si>
  <si>
    <t>KT120525-O028
RIALTO BROWN OUTDOOR SWIVEL BARSTOOL WITH PUTTY CUSHION</t>
  </si>
  <si>
    <t>Bộ khung chân</t>
  </si>
  <si>
    <t>Thanh U</t>
  </si>
  <si>
    <t>Dây nhựa trong  quấn vòng tròn gác chân</t>
  </si>
  <si>
    <t>Long đền thẳng</t>
  </si>
  <si>
    <t>Pát rời</t>
  </si>
  <si>
    <t>Khóa cờ lê</t>
  </si>
  <si>
    <t>670*530</t>
  </si>
  <si>
    <t>15*38*470</t>
  </si>
  <si>
    <t>7.5*T=1mm</t>
  </si>
  <si>
    <t>20*40</t>
  </si>
  <si>
    <t>M8*40</t>
  </si>
  <si>
    <t>M8</t>
  </si>
  <si>
    <t>phi 17/8.5*1.4</t>
  </si>
  <si>
    <t>65*25*4mm</t>
  </si>
  <si>
    <t xml:space="preserve"> 13mm</t>
  </si>
  <si>
    <t>nhựa trong</t>
  </si>
  <si>
    <t>thép</t>
  </si>
  <si>
    <t>thép - xi niken</t>
  </si>
  <si>
    <t>trắng</t>
  </si>
  <si>
    <t>Mét</t>
  </si>
  <si>
    <t>546*105*15</t>
  </si>
  <si>
    <t>Theo mẫu gốc</t>
  </si>
  <si>
    <t>Bộ đế chân chữ L100*100*20*25
phi 23*8, M8*20</t>
  </si>
  <si>
    <t>Bộ đế chân chữ I100*20*25
phi 23*8, M8*20</t>
  </si>
  <si>
    <t>Vis nhọn đầu dù
(như hình)M4*30 - đầu vít 9mm</t>
  </si>
  <si>
    <t>U - Clip75*35*T2.0
(miệng mở rộng 62mm)</t>
  </si>
  <si>
    <t>Bộ nút chân 2 trong 1* Vuông 25*25*5 
* Tròn phi 23*8
* M8*20</t>
  </si>
  <si>
    <t>Bộ nút chân 2 trong 1* Vuông 25*25*5 
* Tròn phi 23*5
* M8*25</t>
  </si>
  <si>
    <t>Khay dể ly - cốcphi 110/88*63</t>
  </si>
  <si>
    <t>U-CLIP75*38*32
(miệng mở 32mm)</t>
  </si>
  <si>
    <t>Vis nhọn đầu tròn
(như hình)M4*35</t>
  </si>
  <si>
    <t xml:space="preserve"> Ngày 20 tháng 05 năm 2025</t>
  </si>
  <si>
    <t>Nan bàn Polywood</t>
  </si>
  <si>
    <t>Nan bàn Polywood546*105*15</t>
  </si>
  <si>
    <t>Mua thông tin cuộc họp ngày 19/05/2025</t>
  </si>
  <si>
    <t>Huỳnh Phong Lưu</t>
  </si>
  <si>
    <t>Nguyễn Văn Chữ</t>
  </si>
  <si>
    <t xml:space="preserve">CUNG ỨNG </t>
  </si>
  <si>
    <t>có mẩu gần giống,
 lỗ cấy M6</t>
  </si>
  <si>
    <t>Vít đầu dù ncc đang có phi 8.5li</t>
  </si>
  <si>
    <t xml:space="preserve">Chưa có mẩu </t>
  </si>
  <si>
    <t>Có mẩu gần giống,
 lỗ cấy M6</t>
  </si>
  <si>
    <t>Có mẩu sẳn</t>
  </si>
  <si>
    <t>Mẩu của khách</t>
  </si>
  <si>
    <t>yêu cầu ghi rõ chất liệu</t>
  </si>
  <si>
    <t>Tên Vật tư cho SP</t>
  </si>
  <si>
    <t>Bộ đế chân chữ L (KT120525-O023)</t>
  </si>
  <si>
    <t>Ghi chú và so sánh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</si>
</sst>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3" formatCode="_(* #,##0.00_);_(* \(#,##0.00\);_(* &quot;-&quot;??_);_(@_)"/>
    <numFmt numFmtId="164" formatCode="#,##0.00\ &quot;₫&quot;;\-#,##0.00\ &quot;₫&quot;"/>
    <numFmt numFmtId="165" formatCode="#,##0\ &quot;₫&quot;;\-#,##0\ &quot;₫&quot;"/>
    <numFmt numFmtId="166" formatCode="_(* #,##0_);_(* \(#,##0\);_(* &quot;-&quot;??_);_(@_)"/>
  </numFmts>
  <fonts count="38">
    <font>
      <sz val="10"/>
      <name val="Arial"/>
      <charset val="134"/>
    </font>
    <font>
      <sz val="16"/>
      <name val="Times New Roman"/>
      <charset val="163"/>
    </font>
    <font>
      <b/>
      <sz val="16"/>
      <name val="Times New Roman"/>
      <charset val="163"/>
    </font>
    <font>
      <b/>
      <sz val="16"/>
      <color rgb="FFFF0000"/>
      <name val="Times New Roman"/>
      <charset val="163"/>
    </font>
    <font>
      <sz val="10"/>
      <name val="Times New Roman"/>
      <charset val="134"/>
    </font>
    <font>
      <b/>
      <sz val="20"/>
      <name val="Times New Roman"/>
      <charset val="134"/>
    </font>
    <font>
      <b/>
      <sz val="26"/>
      <name val="Times New Roman"/>
      <charset val="134"/>
    </font>
    <font>
      <b/>
      <sz val="13"/>
      <name val="Times New Roman"/>
      <charset val="134"/>
    </font>
    <font>
      <sz val="16"/>
      <color rgb="FFFF0000"/>
      <name val="Times New Roman"/>
      <charset val="163"/>
    </font>
    <font>
      <sz val="13"/>
      <name val="Times New Roman"/>
      <charset val="134"/>
    </font>
    <font>
      <b/>
      <sz val="17"/>
      <name val="Times New Roman"/>
      <charset val="134"/>
    </font>
    <font>
      <sz val="17"/>
      <name val="Times New Roman"/>
      <charset val="134"/>
    </font>
    <font>
      <b/>
      <sz val="12"/>
      <name val="Times New Roman"/>
      <charset val="134"/>
    </font>
    <font>
      <b/>
      <sz val="22"/>
      <color rgb="FFFF0000"/>
      <name val="Times New Roman"/>
      <charset val="163"/>
    </font>
    <font>
      <sz val="22"/>
      <color indexed="8"/>
      <name val="Times New Roman"/>
      <charset val="163"/>
    </font>
    <font>
      <sz val="12"/>
      <color indexed="8"/>
      <name val="Times New Roman"/>
      <charset val="134"/>
    </font>
    <font>
      <sz val="12"/>
      <name val="Times New Roman"/>
      <charset val="134"/>
    </font>
    <font>
      <b/>
      <u/>
      <sz val="20"/>
      <name val="Times New Roman"/>
      <charset val="134"/>
    </font>
    <font>
      <b/>
      <sz val="32"/>
      <name val="Times New Roman"/>
      <charset val="134"/>
    </font>
    <font>
      <b/>
      <sz val="16"/>
      <name val="Times New Roman"/>
      <charset val="134"/>
    </font>
    <font>
      <sz val="16"/>
      <color indexed="8"/>
      <name val="Times New Roman"/>
      <charset val="134"/>
    </font>
    <font>
      <sz val="16"/>
      <color theme="1"/>
      <name val="Times New Roman"/>
      <charset val="134"/>
    </font>
    <font>
      <sz val="16"/>
      <name val="Times New Roman"/>
      <charset val="134"/>
    </font>
    <font>
      <sz val="13"/>
      <color indexed="8"/>
      <name val="Times New Roman"/>
      <charset val="134"/>
    </font>
    <font>
      <b/>
      <sz val="20"/>
      <color indexed="8"/>
      <name val="Times New Roman"/>
      <charset val="134"/>
    </font>
    <font>
      <sz val="22"/>
      <color indexed="8"/>
      <name val="Times New Roman"/>
      <charset val="134"/>
    </font>
    <font>
      <sz val="10"/>
      <name val="Arial"/>
      <charset val="134"/>
    </font>
    <font>
      <sz val="11"/>
      <name val="VNI-Helve-Condense"/>
      <charset val="134"/>
    </font>
    <font>
      <sz val="11"/>
      <color theme="1"/>
      <name val="Calibri"/>
      <charset val="134"/>
      <scheme val="minor"/>
    </font>
    <font>
      <sz val="10"/>
      <color theme="1"/>
      <name val="Times New Roman"/>
      <charset val="134"/>
    </font>
    <font>
      <sz val="12"/>
      <name val="VNI-Helve"/>
      <charset val="134"/>
    </font>
    <font>
      <sz val="12"/>
      <name val="Arial"/>
      <charset val="134"/>
    </font>
    <font>
      <sz val="10"/>
      <name val="VNI-Times"/>
      <charset val="134"/>
    </font>
    <font>
      <b/>
      <sz val="16"/>
      <name val="Times New Roman"/>
      <family val="1"/>
    </font>
    <font>
      <sz val="16"/>
      <name val="Times New Roman"/>
      <family val="1"/>
    </font>
    <font>
      <sz val="16"/>
      <color indexed="8"/>
      <name val="Times New Roman"/>
      <family val="1"/>
    </font>
    <font>
      <b/>
      <sz val="13"/>
      <name val="Times New Roman"/>
      <family val="1"/>
    </font>
    <font>
      <b/>
      <sz val="17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rgb="FF92D050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</borders>
  <cellStyleXfs count="18">
    <xf numFmtId="0" fontId="0" fillId="0" borderId="0"/>
    <xf numFmtId="43" fontId="26" fillId="0" borderId="0" applyFont="0" applyFill="0" applyBorder="0" applyAlignment="0" applyProtection="0"/>
    <xf numFmtId="164" fontId="27" fillId="0" borderId="0" applyFill="0" applyBorder="0" applyAlignment="0" applyProtection="0"/>
    <xf numFmtId="43" fontId="28" fillId="0" borderId="0" applyFont="0" applyFill="0" applyBorder="0" applyAlignment="0" applyProtection="0"/>
    <xf numFmtId="164" fontId="27" fillId="0" borderId="0" applyFill="0" applyBorder="0" applyAlignment="0" applyProtection="0"/>
    <xf numFmtId="43" fontId="28" fillId="0" borderId="0" applyFont="0" applyFill="0" applyBorder="0" applyAlignment="0" applyProtection="0"/>
    <xf numFmtId="0" fontId="29" fillId="0" borderId="0"/>
    <xf numFmtId="0" fontId="27" fillId="0" borderId="0"/>
    <xf numFmtId="0" fontId="26" fillId="0" borderId="0"/>
    <xf numFmtId="165" fontId="30" fillId="0" borderId="0" applyFont="0" applyFill="0" applyBorder="0" applyAlignment="0" applyProtection="0"/>
    <xf numFmtId="0" fontId="26" fillId="0" borderId="0"/>
    <xf numFmtId="0" fontId="31" fillId="0" borderId="0"/>
    <xf numFmtId="0" fontId="26" fillId="0" borderId="0"/>
    <xf numFmtId="0" fontId="26" fillId="0" borderId="0"/>
    <xf numFmtId="0" fontId="28" fillId="0" borderId="0"/>
    <xf numFmtId="0" fontId="28" fillId="0" borderId="0"/>
    <xf numFmtId="0" fontId="32" fillId="0" borderId="0"/>
    <xf numFmtId="165" fontId="26" fillId="0" borderId="0" applyFont="0" applyFill="0" applyBorder="0" applyAlignment="0" applyProtection="0"/>
  </cellStyleXfs>
  <cellXfs count="122">
    <xf numFmtId="0" fontId="0" fillId="0" borderId="0" xfId="0"/>
    <xf numFmtId="0" fontId="1" fillId="0" borderId="0" xfId="0" applyFont="1"/>
    <xf numFmtId="0" fontId="2" fillId="0" borderId="0" xfId="10" applyFont="1" applyAlignment="1">
      <alignment horizontal="center" vertical="center"/>
    </xf>
    <xf numFmtId="0" fontId="3" fillId="2" borderId="0" xfId="10" applyFont="1" applyFill="1" applyAlignment="1">
      <alignment horizontal="center" vertical="center"/>
    </xf>
    <xf numFmtId="0" fontId="4" fillId="0" borderId="0" xfId="0" applyFont="1"/>
    <xf numFmtId="0" fontId="7" fillId="3" borderId="1" xfId="10" applyFont="1" applyFill="1" applyBorder="1" applyAlignment="1">
      <alignment horizontal="center" vertical="center" wrapText="1"/>
    </xf>
    <xf numFmtId="0" fontId="7" fillId="3" borderId="1" xfId="10" applyFont="1" applyFill="1" applyBorder="1" applyAlignment="1">
      <alignment horizontal="center" vertical="center"/>
    </xf>
    <xf numFmtId="0" fontId="1" fillId="0" borderId="1" xfId="10" applyFont="1" applyBorder="1" applyAlignment="1">
      <alignment horizontal="center" vertical="center" wrapText="1"/>
    </xf>
    <xf numFmtId="0" fontId="1" fillId="0" borderId="1" xfId="16" applyFont="1" applyBorder="1" applyAlignment="1" applyProtection="1">
      <alignment vertical="center" wrapText="1"/>
      <protection locked="0"/>
    </xf>
    <xf numFmtId="0" fontId="1" fillId="0" borderId="1" xfId="16" applyFont="1" applyBorder="1" applyAlignment="1" applyProtection="1">
      <alignment horizontal="left" vertical="center" wrapText="1"/>
      <protection locked="0"/>
    </xf>
    <xf numFmtId="0" fontId="1" fillId="0" borderId="1" xfId="16" applyFont="1" applyBorder="1" applyAlignment="1" applyProtection="1">
      <alignment horizontal="center" vertical="center" wrapText="1"/>
      <protection locked="0"/>
    </xf>
    <xf numFmtId="1" fontId="1" fillId="0" borderId="1" xfId="10" applyNumberFormat="1" applyFont="1" applyBorder="1" applyAlignment="1">
      <alignment horizontal="center" vertical="center" wrapText="1"/>
    </xf>
    <xf numFmtId="43" fontId="1" fillId="0" borderId="1" xfId="1" applyFont="1" applyFill="1" applyBorder="1" applyAlignment="1">
      <alignment horizontal="center" vertical="center"/>
    </xf>
    <xf numFmtId="1" fontId="1" fillId="0" borderId="1" xfId="10" applyNumberFormat="1" applyFont="1" applyBorder="1" applyAlignment="1">
      <alignment horizontal="center" vertical="center"/>
    </xf>
    <xf numFmtId="0" fontId="8" fillId="4" borderId="0" xfId="16" applyFont="1" applyFill="1" applyAlignment="1" applyProtection="1">
      <alignment horizontal="center" vertical="center" wrapText="1"/>
      <protection locked="0"/>
    </xf>
    <xf numFmtId="166" fontId="2" fillId="5" borderId="0" xfId="1" applyNumberFormat="1" applyFont="1" applyFill="1" applyAlignment="1">
      <alignment horizontal="center" vertical="center"/>
    </xf>
    <xf numFmtId="166" fontId="2" fillId="4" borderId="0" xfId="1" applyNumberFormat="1" applyFont="1" applyFill="1" applyAlignment="1">
      <alignment horizontal="center" vertical="center"/>
    </xf>
    <xf numFmtId="0" fontId="9" fillId="0" borderId="0" xfId="0" applyFont="1"/>
    <xf numFmtId="0" fontId="10" fillId="0" borderId="0" xfId="0" applyFont="1" applyAlignment="1">
      <alignment horizontal="center"/>
    </xf>
    <xf numFmtId="1" fontId="1" fillId="0" borderId="1" xfId="16" applyNumberFormat="1" applyFont="1" applyBorder="1" applyAlignment="1" applyProtection="1">
      <alignment vertical="center" wrapText="1"/>
      <protection locked="0"/>
    </xf>
    <xf numFmtId="0" fontId="11" fillId="0" borderId="0" xfId="0" applyFont="1"/>
    <xf numFmtId="0" fontId="12" fillId="0" borderId="0" xfId="10" applyFont="1" applyAlignment="1">
      <alignment horizontal="center" vertical="center" wrapText="1"/>
    </xf>
    <xf numFmtId="0" fontId="13" fillId="2" borderId="1" xfId="16" applyFont="1" applyFill="1" applyBorder="1" applyAlignment="1" applyProtection="1">
      <alignment vertical="center" wrapText="1"/>
      <protection locked="0"/>
    </xf>
    <xf numFmtId="0" fontId="13" fillId="2" borderId="0" xfId="16" applyFont="1" applyFill="1" applyAlignment="1" applyProtection="1">
      <alignment vertical="center" wrapText="1"/>
      <protection locked="0"/>
    </xf>
    <xf numFmtId="0" fontId="14" fillId="0" borderId="0" xfId="16" applyFont="1" applyAlignment="1" applyProtection="1">
      <alignment vertical="center" wrapText="1"/>
      <protection locked="0"/>
    </xf>
    <xf numFmtId="0" fontId="15" fillId="0" borderId="0" xfId="16" applyFont="1" applyAlignment="1" applyProtection="1">
      <alignment vertical="center" wrapText="1"/>
      <protection locked="0"/>
    </xf>
    <xf numFmtId="0" fontId="12" fillId="2" borderId="0" xfId="10" applyFont="1" applyFill="1"/>
    <xf numFmtId="0" fontId="12" fillId="0" borderId="0" xfId="10" applyFont="1"/>
    <xf numFmtId="0" fontId="12" fillId="0" borderId="0" xfId="10" applyFont="1" applyAlignment="1">
      <alignment horizontal="left"/>
    </xf>
    <xf numFmtId="0" fontId="12" fillId="0" borderId="0" xfId="10" applyFont="1" applyAlignment="1">
      <alignment horizontal="center"/>
    </xf>
    <xf numFmtId="0" fontId="16" fillId="0" borderId="0" xfId="10" applyFont="1" applyAlignment="1">
      <alignment horizontal="center"/>
    </xf>
    <xf numFmtId="166" fontId="12" fillId="0" borderId="0" xfId="1" applyNumberFormat="1" applyFont="1" applyAlignment="1">
      <alignment horizontal="center"/>
    </xf>
    <xf numFmtId="0" fontId="19" fillId="0" borderId="1" xfId="10" applyFont="1" applyBorder="1" applyAlignment="1">
      <alignment horizontal="center" vertical="center" wrapText="1"/>
    </xf>
    <xf numFmtId="0" fontId="19" fillId="0" borderId="5" xfId="10" applyFont="1" applyBorder="1" applyAlignment="1">
      <alignment horizontal="center" vertical="center" wrapText="1"/>
    </xf>
    <xf numFmtId="0" fontId="19" fillId="6" borderId="7" xfId="10" applyFont="1" applyFill="1" applyBorder="1" applyAlignment="1">
      <alignment horizontal="center" vertical="center" wrapText="1"/>
    </xf>
    <xf numFmtId="0" fontId="19" fillId="6" borderId="5" xfId="10" applyFont="1" applyFill="1" applyBorder="1" applyAlignment="1">
      <alignment horizontal="center" vertical="center" wrapText="1"/>
    </xf>
    <xf numFmtId="0" fontId="19" fillId="6" borderId="6" xfId="10" applyFont="1" applyFill="1" applyBorder="1" applyAlignment="1">
      <alignment horizontal="center" vertical="center" wrapText="1"/>
    </xf>
    <xf numFmtId="0" fontId="1" fillId="0" borderId="6" xfId="16" applyFont="1" applyBorder="1" applyAlignment="1" applyProtection="1">
      <alignment horizontal="center" vertical="center" wrapText="1"/>
      <protection locked="0"/>
    </xf>
    <xf numFmtId="0" fontId="20" fillId="0" borderId="1" xfId="0" applyFont="1" applyBorder="1" applyAlignment="1" applyProtection="1">
      <alignment vertical="center"/>
      <protection locked="0"/>
    </xf>
    <xf numFmtId="0" fontId="21" fillId="0" borderId="1" xfId="16" applyFont="1" applyBorder="1" applyAlignment="1" applyProtection="1">
      <alignment horizontal="center" vertical="center" wrapText="1"/>
      <protection locked="0"/>
    </xf>
    <xf numFmtId="0" fontId="22" fillId="0" borderId="7" xfId="1" applyNumberFormat="1" applyFont="1" applyFill="1" applyBorder="1" applyAlignment="1" applyProtection="1">
      <alignment horizontal="center" vertical="center" wrapText="1"/>
      <protection locked="0"/>
    </xf>
    <xf numFmtId="0" fontId="22" fillId="6" borderId="1" xfId="16" applyFont="1" applyFill="1" applyBorder="1" applyAlignment="1" applyProtection="1">
      <alignment horizontal="center" vertical="center" wrapText="1"/>
      <protection locked="0"/>
    </xf>
    <xf numFmtId="0" fontId="1" fillId="4" borderId="0" xfId="16" applyFont="1" applyFill="1" applyAlignment="1" applyProtection="1">
      <alignment horizontal="center" vertical="center" wrapText="1"/>
      <protection locked="0"/>
    </xf>
    <xf numFmtId="0" fontId="1" fillId="4" borderId="0" xfId="16" applyFont="1" applyFill="1" applyAlignment="1" applyProtection="1">
      <alignment vertical="center" wrapText="1"/>
      <protection locked="0"/>
    </xf>
    <xf numFmtId="0" fontId="2" fillId="4" borderId="0" xfId="16" applyFont="1" applyFill="1" applyAlignment="1" applyProtection="1">
      <alignment horizontal="center" vertical="center" wrapText="1"/>
      <protection locked="0"/>
    </xf>
    <xf numFmtId="0" fontId="23" fillId="0" borderId="0" xfId="16" applyFont="1" applyAlignment="1" applyProtection="1">
      <alignment horizontal="center" vertical="center" wrapText="1"/>
      <protection locked="0"/>
    </xf>
    <xf numFmtId="0" fontId="23" fillId="0" borderId="0" xfId="16" applyFont="1" applyAlignment="1" applyProtection="1">
      <alignment vertical="center" wrapText="1"/>
      <protection locked="0"/>
    </xf>
    <xf numFmtId="0" fontId="23" fillId="4" borderId="0" xfId="16" applyFont="1" applyFill="1" applyAlignment="1" applyProtection="1">
      <alignment horizontal="center" vertical="center" wrapText="1"/>
      <protection locked="0"/>
    </xf>
    <xf numFmtId="166" fontId="24" fillId="4" borderId="0" xfId="1" applyNumberFormat="1" applyFont="1" applyFill="1" applyBorder="1" applyAlignment="1" applyProtection="1">
      <alignment horizontal="center" vertical="center" wrapText="1"/>
      <protection locked="0"/>
    </xf>
    <xf numFmtId="0" fontId="12" fillId="2" borderId="0" xfId="10" applyFont="1" applyFill="1" applyAlignment="1">
      <alignment horizontal="left"/>
    </xf>
    <xf numFmtId="0" fontId="12" fillId="2" borderId="0" xfId="10" applyFont="1" applyFill="1" applyAlignment="1">
      <alignment horizontal="center"/>
    </xf>
    <xf numFmtId="0" fontId="16" fillId="2" borderId="0" xfId="10" applyFont="1" applyFill="1" applyAlignment="1">
      <alignment horizontal="center"/>
    </xf>
    <xf numFmtId="166" fontId="19" fillId="6" borderId="5" xfId="1" applyNumberFormat="1" applyFont="1" applyFill="1" applyBorder="1" applyAlignment="1">
      <alignment horizontal="center" vertical="center" wrapText="1"/>
    </xf>
    <xf numFmtId="0" fontId="19" fillId="6" borderId="5" xfId="10" applyFont="1" applyFill="1" applyBorder="1" applyAlignment="1">
      <alignment horizontal="left" vertical="center" wrapText="1"/>
    </xf>
    <xf numFmtId="166" fontId="1" fillId="0" borderId="1" xfId="1" applyNumberFormat="1" applyFont="1" applyFill="1" applyBorder="1" applyAlignment="1" applyProtection="1">
      <alignment horizontal="center" vertical="center" wrapText="1"/>
      <protection locked="0"/>
    </xf>
    <xf numFmtId="0" fontId="20" fillId="0" borderId="1" xfId="16" applyFont="1" applyBorder="1" applyAlignment="1" applyProtection="1">
      <alignment horizontal="center" vertical="center" wrapText="1"/>
      <protection locked="0"/>
    </xf>
    <xf numFmtId="0" fontId="20" fillId="6" borderId="1" xfId="16" applyFont="1" applyFill="1" applyBorder="1" applyAlignment="1" applyProtection="1">
      <alignment horizontal="center" vertical="center" wrapText="1"/>
      <protection locked="0"/>
    </xf>
    <xf numFmtId="0" fontId="22" fillId="6" borderId="1" xfId="16" applyFont="1" applyFill="1" applyBorder="1" applyAlignment="1" applyProtection="1">
      <alignment vertical="center" wrapText="1"/>
      <protection locked="0"/>
    </xf>
    <xf numFmtId="0" fontId="20" fillId="6" borderId="1" xfId="16" applyFont="1" applyFill="1" applyBorder="1" applyAlignment="1" applyProtection="1">
      <alignment vertical="center" wrapText="1"/>
      <protection locked="0"/>
    </xf>
    <xf numFmtId="166" fontId="2" fillId="4" borderId="0" xfId="1" applyNumberFormat="1" applyFont="1" applyFill="1" applyBorder="1" applyAlignment="1" applyProtection="1">
      <alignment horizontal="center" vertical="center" wrapText="1"/>
      <protection locked="0"/>
    </xf>
    <xf numFmtId="0" fontId="25" fillId="0" borderId="0" xfId="16" applyFont="1" applyAlignment="1" applyProtection="1">
      <alignment horizontal="center" vertical="center" wrapText="1"/>
      <protection locked="0"/>
    </xf>
    <xf numFmtId="166" fontId="12" fillId="2" borderId="0" xfId="1" applyNumberFormat="1" applyFont="1" applyFill="1" applyAlignment="1">
      <alignment horizontal="center"/>
    </xf>
    <xf numFmtId="14" fontId="1" fillId="0" borderId="1" xfId="10" applyNumberFormat="1" applyFont="1" applyBorder="1" applyAlignment="1">
      <alignment horizontal="center" vertical="center"/>
    </xf>
    <xf numFmtId="0" fontId="20" fillId="0" borderId="6" xfId="0" applyFont="1" applyBorder="1" applyAlignment="1" applyProtection="1">
      <alignment vertical="center"/>
      <protection locked="0"/>
    </xf>
    <xf numFmtId="166" fontId="1" fillId="0" borderId="6" xfId="1" applyNumberFormat="1" applyFont="1" applyFill="1" applyBorder="1" applyAlignment="1" applyProtection="1">
      <alignment horizontal="center" vertical="center" wrapText="1"/>
      <protection locked="0"/>
    </xf>
    <xf numFmtId="0" fontId="20" fillId="0" borderId="6" xfId="16" applyFont="1" applyBorder="1" applyAlignment="1" applyProtection="1">
      <alignment horizontal="center" vertical="center" wrapText="1"/>
      <protection locked="0"/>
    </xf>
    <xf numFmtId="0" fontId="1" fillId="0" borderId="6" xfId="16" applyFont="1" applyBorder="1" applyAlignment="1" applyProtection="1">
      <alignment vertical="center" wrapText="1"/>
      <protection locked="0"/>
    </xf>
    <xf numFmtId="0" fontId="19" fillId="6" borderId="1" xfId="10" applyFont="1" applyFill="1" applyBorder="1" applyAlignment="1">
      <alignment horizontal="center" vertical="center" wrapText="1"/>
    </xf>
    <xf numFmtId="166" fontId="19" fillId="6" borderId="1" xfId="1" applyNumberFormat="1" applyFont="1" applyFill="1" applyBorder="1" applyAlignment="1">
      <alignment horizontal="center" vertical="center" wrapText="1"/>
    </xf>
    <xf numFmtId="0" fontId="19" fillId="6" borderId="1" xfId="10" applyFont="1" applyFill="1" applyBorder="1" applyAlignment="1">
      <alignment horizontal="left" vertical="center" wrapText="1"/>
    </xf>
    <xf numFmtId="0" fontId="1" fillId="0" borderId="5" xfId="16" applyFont="1" applyBorder="1" applyAlignment="1" applyProtection="1">
      <alignment horizontal="center" vertical="center" wrapText="1"/>
      <protection locked="0"/>
    </xf>
    <xf numFmtId="0" fontId="1" fillId="0" borderId="8" xfId="16" applyFont="1" applyBorder="1" applyAlignment="1" applyProtection="1">
      <alignment horizontal="left" vertical="center" wrapText="1"/>
      <protection locked="0"/>
    </xf>
    <xf numFmtId="0" fontId="1" fillId="0" borderId="2" xfId="16" applyFont="1" applyBorder="1" applyAlignment="1" applyProtection="1">
      <alignment horizontal="left" vertical="center" wrapText="1"/>
      <protection locked="0"/>
    </xf>
    <xf numFmtId="0" fontId="33" fillId="6" borderId="1" xfId="10" applyFont="1" applyFill="1" applyBorder="1" applyAlignment="1">
      <alignment horizontal="left" vertical="center" wrapText="1"/>
    </xf>
    <xf numFmtId="0" fontId="34" fillId="0" borderId="2" xfId="16" applyFont="1" applyBorder="1" applyAlignment="1" applyProtection="1">
      <alignment horizontal="left" vertical="center" wrapText="1"/>
      <protection locked="0"/>
    </xf>
    <xf numFmtId="0" fontId="34" fillId="0" borderId="8" xfId="16" applyFont="1" applyBorder="1" applyAlignment="1" applyProtection="1">
      <alignment horizontal="left" vertical="center" wrapText="1"/>
      <protection locked="0"/>
    </xf>
    <xf numFmtId="0" fontId="34" fillId="0" borderId="1" xfId="16" applyFont="1" applyBorder="1" applyAlignment="1" applyProtection="1">
      <alignment horizontal="center" vertical="center" wrapText="1"/>
      <protection locked="0"/>
    </xf>
    <xf numFmtId="0" fontId="34" fillId="0" borderId="1" xfId="16" applyFont="1" applyBorder="1" applyAlignment="1" applyProtection="1">
      <alignment horizontal="left" vertical="center" wrapText="1"/>
      <protection locked="0"/>
    </xf>
    <xf numFmtId="0" fontId="35" fillId="0" borderId="1" xfId="0" applyFont="1" applyBorder="1" applyAlignment="1" applyProtection="1">
      <alignment vertical="center"/>
      <protection locked="0"/>
    </xf>
    <xf numFmtId="0" fontId="20" fillId="0" borderId="1" xfId="0" applyFont="1" applyBorder="1" applyAlignment="1" applyProtection="1">
      <alignment vertical="center" wrapText="1"/>
      <protection locked="0"/>
    </xf>
    <xf numFmtId="0" fontId="33" fillId="6" borderId="5" xfId="10" applyFont="1" applyFill="1" applyBorder="1" applyAlignment="1">
      <alignment horizontal="left" vertical="center" wrapText="1"/>
    </xf>
    <xf numFmtId="0" fontId="35" fillId="0" borderId="1" xfId="16" applyFont="1" applyBorder="1" applyAlignment="1" applyProtection="1">
      <alignment horizontal="center" vertical="center" wrapText="1"/>
      <protection locked="0"/>
    </xf>
    <xf numFmtId="0" fontId="19" fillId="2" borderId="1" xfId="10" applyFont="1" applyFill="1" applyBorder="1" applyAlignment="1">
      <alignment horizontal="center" vertical="center" wrapText="1"/>
    </xf>
    <xf numFmtId="0" fontId="34" fillId="0" borderId="6" xfId="16" applyFont="1" applyBorder="1" applyAlignment="1" applyProtection="1">
      <alignment horizontal="center" vertical="center" wrapText="1"/>
      <protection locked="0"/>
    </xf>
    <xf numFmtId="0" fontId="35" fillId="0" borderId="6" xfId="0" applyFont="1" applyBorder="1" applyAlignment="1" applyProtection="1">
      <alignment vertical="center"/>
      <protection locked="0"/>
    </xf>
    <xf numFmtId="166" fontId="22" fillId="6" borderId="1" xfId="16" applyNumberFormat="1" applyFont="1" applyFill="1" applyBorder="1" applyAlignment="1" applyProtection="1">
      <alignment horizontal="center" vertical="center" wrapText="1"/>
      <protection locked="0"/>
    </xf>
    <xf numFmtId="0" fontId="37" fillId="0" borderId="0" xfId="0" applyFont="1" applyAlignment="1">
      <alignment horizontal="center"/>
    </xf>
    <xf numFmtId="0" fontId="33" fillId="0" borderId="0" xfId="0" applyFont="1"/>
    <xf numFmtId="14" fontId="1" fillId="0" borderId="1" xfId="10" applyNumberFormat="1" applyFont="1" applyBorder="1" applyAlignment="1">
      <alignment horizontal="center" vertical="center" wrapText="1"/>
    </xf>
    <xf numFmtId="0" fontId="22" fillId="0" borderId="7" xfId="1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10" applyFont="1" applyBorder="1" applyAlignment="1">
      <alignment horizontal="center" vertical="center" wrapText="1"/>
    </xf>
    <xf numFmtId="0" fontId="17" fillId="0" borderId="3" xfId="10" applyFont="1" applyBorder="1" applyAlignment="1">
      <alignment horizontal="center" vertical="center" wrapText="1"/>
    </xf>
    <xf numFmtId="0" fontId="17" fillId="0" borderId="4" xfId="10" applyFont="1" applyBorder="1" applyAlignment="1">
      <alignment horizontal="center" vertical="center" wrapText="1"/>
    </xf>
    <xf numFmtId="0" fontId="18" fillId="0" borderId="1" xfId="10" applyFont="1" applyBorder="1" applyAlignment="1">
      <alignment horizontal="center" vertical="center" wrapText="1"/>
    </xf>
    <xf numFmtId="0" fontId="12" fillId="0" borderId="2" xfId="10" applyFont="1" applyBorder="1" applyAlignment="1">
      <alignment horizontal="center" vertical="center" wrapText="1"/>
    </xf>
    <xf numFmtId="0" fontId="12" fillId="0" borderId="3" xfId="10" applyFont="1" applyBorder="1" applyAlignment="1">
      <alignment horizontal="center" vertical="center" wrapText="1"/>
    </xf>
    <xf numFmtId="0" fontId="12" fillId="0" borderId="4" xfId="10" applyFont="1" applyBorder="1" applyAlignment="1">
      <alignment horizontal="center" vertical="center" wrapText="1"/>
    </xf>
    <xf numFmtId="0" fontId="19" fillId="0" borderId="1" xfId="10" applyFont="1" applyBorder="1" applyAlignment="1">
      <alignment horizontal="center" vertical="center" wrapText="1"/>
    </xf>
    <xf numFmtId="0" fontId="19" fillId="0" borderId="5" xfId="10" applyFont="1" applyBorder="1" applyAlignment="1">
      <alignment horizontal="center" vertical="center" wrapText="1"/>
    </xf>
    <xf numFmtId="0" fontId="33" fillId="0" borderId="5" xfId="10" applyFont="1" applyBorder="1" applyAlignment="1">
      <alignment horizontal="center" vertical="center" wrapText="1"/>
    </xf>
    <xf numFmtId="0" fontId="19" fillId="0" borderId="6" xfId="10" applyFont="1" applyBorder="1" applyAlignment="1">
      <alignment horizontal="center" vertical="center" wrapText="1"/>
    </xf>
    <xf numFmtId="0" fontId="19" fillId="0" borderId="7" xfId="10" applyFont="1" applyBorder="1" applyAlignment="1">
      <alignment horizontal="center" vertical="center" wrapText="1"/>
    </xf>
    <xf numFmtId="166" fontId="19" fillId="0" borderId="1" xfId="1" applyNumberFormat="1" applyFont="1" applyBorder="1" applyAlignment="1">
      <alignment horizontal="center" vertical="center" wrapText="1"/>
    </xf>
    <xf numFmtId="166" fontId="19" fillId="0" borderId="5" xfId="1" applyNumberFormat="1" applyFont="1" applyBorder="1" applyAlignment="1">
      <alignment horizontal="center" vertical="center" wrapText="1"/>
    </xf>
    <xf numFmtId="0" fontId="19" fillId="0" borderId="1" xfId="10" applyFont="1" applyBorder="1" applyAlignment="1">
      <alignment horizontal="left" vertical="center" wrapText="1"/>
    </xf>
    <xf numFmtId="0" fontId="19" fillId="0" borderId="5" xfId="10" applyFont="1" applyBorder="1" applyAlignment="1">
      <alignment horizontal="left" vertical="center" wrapText="1"/>
    </xf>
    <xf numFmtId="0" fontId="19" fillId="6" borderId="2" xfId="16" applyFont="1" applyFill="1" applyBorder="1" applyAlignment="1" applyProtection="1">
      <alignment horizontal="center" vertical="center" wrapText="1"/>
      <protection locked="0"/>
    </xf>
    <xf numFmtId="0" fontId="19" fillId="6" borderId="3" xfId="16" applyFont="1" applyFill="1" applyBorder="1" applyAlignment="1" applyProtection="1">
      <alignment horizontal="center" vertical="center" wrapText="1"/>
      <protection locked="0"/>
    </xf>
    <xf numFmtId="0" fontId="19" fillId="6" borderId="4" xfId="16" applyFont="1" applyFill="1" applyBorder="1" applyAlignment="1" applyProtection="1">
      <alignment horizontal="center" vertical="center" wrapText="1"/>
      <protection locked="0"/>
    </xf>
    <xf numFmtId="0" fontId="22" fillId="0" borderId="5" xfId="1" applyNumberFormat="1" applyFont="1" applyFill="1" applyBorder="1" applyAlignment="1" applyProtection="1">
      <alignment horizontal="center" vertical="center" wrapText="1"/>
      <protection locked="0"/>
    </xf>
    <xf numFmtId="0" fontId="22" fillId="0" borderId="6" xfId="1" applyNumberFormat="1" applyFont="1" applyFill="1" applyBorder="1" applyAlignment="1" applyProtection="1">
      <alignment horizontal="center" vertical="center" wrapText="1"/>
      <protection locked="0"/>
    </xf>
    <xf numFmtId="0" fontId="5" fillId="0" borderId="1" xfId="10" applyFont="1" applyBorder="1" applyAlignment="1">
      <alignment horizontal="center" vertical="center" wrapText="1"/>
    </xf>
    <xf numFmtId="0" fontId="6" fillId="0" borderId="1" xfId="10" applyFont="1" applyBorder="1" applyAlignment="1">
      <alignment horizontal="center" vertical="center" wrapText="1"/>
    </xf>
    <xf numFmtId="0" fontId="7" fillId="3" borderId="1" xfId="10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/>
    </xf>
    <xf numFmtId="0" fontId="37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7" fillId="3" borderId="1" xfId="10" applyFont="1" applyFill="1" applyBorder="1" applyAlignment="1">
      <alignment horizontal="center" vertical="center"/>
    </xf>
    <xf numFmtId="14" fontId="1" fillId="0" borderId="1" xfId="10" applyNumberFormat="1" applyFont="1" applyBorder="1" applyAlignment="1">
      <alignment horizontal="center" vertical="center"/>
    </xf>
    <xf numFmtId="0" fontId="36" fillId="3" borderId="5" xfId="10" applyFont="1" applyFill="1" applyBorder="1" applyAlignment="1">
      <alignment horizontal="center" vertical="center" wrapText="1"/>
    </xf>
    <xf numFmtId="0" fontId="7" fillId="3" borderId="6" xfId="10" applyFont="1" applyFill="1" applyBorder="1" applyAlignment="1">
      <alignment horizontal="center" vertical="center" wrapText="1"/>
    </xf>
    <xf numFmtId="0" fontId="7" fillId="3" borderId="5" xfId="10" applyFont="1" applyFill="1" applyBorder="1" applyAlignment="1">
      <alignment horizontal="center" vertical="center" wrapText="1"/>
    </xf>
  </cellXfs>
  <cellStyles count="18">
    <cellStyle name="Comma" xfId="1" builtinId="3"/>
    <cellStyle name="Comma 2" xfId="2" xr:uid="{00000000-0005-0000-0000-000001000000}"/>
    <cellStyle name="Comma 2 2" xfId="3" xr:uid="{00000000-0005-0000-0000-000002000000}"/>
    <cellStyle name="Comma 3" xfId="4" xr:uid="{00000000-0005-0000-0000-000003000000}"/>
    <cellStyle name="Comma 4" xfId="5" xr:uid="{00000000-0005-0000-0000-000004000000}"/>
    <cellStyle name="Normal" xfId="0" builtinId="0"/>
    <cellStyle name="Normal 14" xfId="6" xr:uid="{00000000-0005-0000-0000-000006000000}"/>
    <cellStyle name="Normal 2" xfId="7" xr:uid="{00000000-0005-0000-0000-000007000000}"/>
    <cellStyle name="Normal 2 2" xfId="8" xr:uid="{00000000-0005-0000-0000-000008000000}"/>
    <cellStyle name="Normal 2 9" xfId="9" xr:uid="{00000000-0005-0000-0000-000009000000}"/>
    <cellStyle name="Normal 3" xfId="10" xr:uid="{00000000-0005-0000-0000-00000A000000}"/>
    <cellStyle name="Normal 4" xfId="11" xr:uid="{00000000-0005-0000-0000-00000B000000}"/>
    <cellStyle name="Normal 4 2" xfId="12" xr:uid="{00000000-0005-0000-0000-00000C000000}"/>
    <cellStyle name="Normal 5" xfId="13" xr:uid="{00000000-0005-0000-0000-00000D000000}"/>
    <cellStyle name="Normal 6" xfId="14" xr:uid="{00000000-0005-0000-0000-00000E000000}"/>
    <cellStyle name="Normal 7" xfId="15" xr:uid="{00000000-0005-0000-0000-00000F000000}"/>
    <cellStyle name="Normal_Sheet4" xfId="16" xr:uid="{00000000-0005-0000-0000-000010000000}"/>
    <cellStyle name="Style 1" xfId="17" xr:uid="{00000000-0005-0000-0000-000011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png"/><Relationship Id="rId42" Type="http://schemas.openxmlformats.org/officeDocument/2006/relationships/image" Target="../media/image42.jpeg"/><Relationship Id="rId7" Type="http://schemas.openxmlformats.org/officeDocument/2006/relationships/image" Target="../media/image14.jpeg"/><Relationship Id="rId2" Type="http://schemas.openxmlformats.org/officeDocument/2006/relationships/image" Target="../media/image2.jpeg"/><Relationship Id="rId16" Type="http://schemas.openxmlformats.org/officeDocument/2006/relationships/image" Target="../media/image11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41" Type="http://schemas.openxmlformats.org/officeDocument/2006/relationships/image" Target="../media/image41.jpeg"/><Relationship Id="rId1" Type="http://schemas.openxmlformats.org/officeDocument/2006/relationships/image" Target="../media/image1.png"/><Relationship Id="rId6" Type="http://schemas.openxmlformats.org/officeDocument/2006/relationships/image" Target="../media/image13.jpeg"/><Relationship Id="rId11" Type="http://schemas.openxmlformats.org/officeDocument/2006/relationships/image" Target="../media/image7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5" Type="http://schemas.openxmlformats.org/officeDocument/2006/relationships/image" Target="../media/image5.jpeg"/><Relationship Id="rId15" Type="http://schemas.openxmlformats.org/officeDocument/2006/relationships/image" Target="../media/image17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6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4" Type="http://schemas.openxmlformats.org/officeDocument/2006/relationships/image" Target="../media/image4.jpeg"/><Relationship Id="rId9" Type="http://schemas.openxmlformats.org/officeDocument/2006/relationships/image" Target="../media/image16.jpeg"/><Relationship Id="rId14" Type="http://schemas.openxmlformats.org/officeDocument/2006/relationships/image" Target="../media/image10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8" Type="http://schemas.openxmlformats.org/officeDocument/2006/relationships/image" Target="../media/image15.jpeg"/><Relationship Id="rId3" Type="http://schemas.openxmlformats.org/officeDocument/2006/relationships/image" Target="../media/image3.jpeg"/><Relationship Id="rId12" Type="http://schemas.openxmlformats.org/officeDocument/2006/relationships/image" Target="../media/image8.jpeg"/><Relationship Id="rId17" Type="http://schemas.openxmlformats.org/officeDocument/2006/relationships/image" Target="../media/image12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2.jpeg"/><Relationship Id="rId7" Type="http://schemas.openxmlformats.org/officeDocument/2006/relationships/image" Target="../media/image9.jpe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48.png"/><Relationship Id="rId5" Type="http://schemas.openxmlformats.org/officeDocument/2006/relationships/image" Target="../media/image47.png"/><Relationship Id="rId4" Type="http://schemas.openxmlformats.org/officeDocument/2006/relationships/image" Target="../media/image10.jpeg"/><Relationship Id="rId9" Type="http://schemas.openxmlformats.org/officeDocument/2006/relationships/image" Target="../media/image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363682</xdr:colOff>
      <xdr:row>0</xdr:row>
      <xdr:rowOff>103911</xdr:rowOff>
    </xdr:from>
    <xdr:to>
      <xdr:col>2</xdr:col>
      <xdr:colOff>1575955</xdr:colOff>
      <xdr:row>0</xdr:row>
      <xdr:rowOff>1070124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4232" y="103911"/>
          <a:ext cx="1212273" cy="966213"/>
        </a:xfrm>
        <a:prstGeom prst="rect">
          <a:avLst/>
        </a:prstGeom>
      </xdr:spPr>
    </xdr:pic>
    <xdr:clientData/>
  </xdr:twoCellAnchor>
  <xdr:twoCellAnchor>
    <xdr:from>
      <xdr:col>6</xdr:col>
      <xdr:colOff>484910</xdr:colOff>
      <xdr:row>5</xdr:row>
      <xdr:rowOff>121228</xdr:rowOff>
    </xdr:from>
    <xdr:to>
      <xdr:col>6</xdr:col>
      <xdr:colOff>1455874</xdr:colOff>
      <xdr:row>5</xdr:row>
      <xdr:rowOff>813955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10181360" y="3397828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534265</xdr:colOff>
      <xdr:row>8</xdr:row>
      <xdr:rowOff>117648</xdr:rowOff>
    </xdr:from>
    <xdr:to>
      <xdr:col>6</xdr:col>
      <xdr:colOff>1506682</xdr:colOff>
      <xdr:row>8</xdr:row>
      <xdr:rowOff>793371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11771" t="15404" r="16666" b="17857"/>
        <a:stretch>
          <a:fillRect/>
        </a:stretch>
      </xdr:blipFill>
      <xdr:spPr>
        <a:xfrm>
          <a:off x="10230715" y="6194598"/>
          <a:ext cx="972417" cy="67572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532534</xdr:colOff>
      <xdr:row>7</xdr:row>
      <xdr:rowOff>125904</xdr:rowOff>
    </xdr:from>
    <xdr:to>
      <xdr:col>6</xdr:col>
      <xdr:colOff>1506682</xdr:colOff>
      <xdr:row>7</xdr:row>
      <xdr:rowOff>795138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10228984" y="5269404"/>
          <a:ext cx="974148" cy="669234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431223</xdr:colOff>
      <xdr:row>6</xdr:row>
      <xdr:rowOff>190155</xdr:rowOff>
    </xdr:from>
    <xdr:to>
      <xdr:col>6</xdr:col>
      <xdr:colOff>1548790</xdr:colOff>
      <xdr:row>6</xdr:row>
      <xdr:rowOff>831273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rcRect l="37387" t="24220" r="53419" b="66425"/>
        <a:stretch>
          <a:fillRect/>
        </a:stretch>
      </xdr:blipFill>
      <xdr:spPr>
        <a:xfrm>
          <a:off x="10127673" y="4400205"/>
          <a:ext cx="1117567" cy="641118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484910</xdr:colOff>
      <xdr:row>10</xdr:row>
      <xdr:rowOff>121228</xdr:rowOff>
    </xdr:from>
    <xdr:to>
      <xdr:col>6</xdr:col>
      <xdr:colOff>1455874</xdr:colOff>
      <xdr:row>10</xdr:row>
      <xdr:rowOff>813955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10181360" y="8046028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532534</xdr:colOff>
      <xdr:row>11</xdr:row>
      <xdr:rowOff>125904</xdr:rowOff>
    </xdr:from>
    <xdr:to>
      <xdr:col>6</xdr:col>
      <xdr:colOff>1506682</xdr:colOff>
      <xdr:row>11</xdr:row>
      <xdr:rowOff>795138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10228984" y="8984154"/>
          <a:ext cx="974148" cy="669234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484910</xdr:colOff>
      <xdr:row>13</xdr:row>
      <xdr:rowOff>121228</xdr:rowOff>
    </xdr:from>
    <xdr:to>
      <xdr:col>6</xdr:col>
      <xdr:colOff>1455874</xdr:colOff>
      <xdr:row>13</xdr:row>
      <xdr:rowOff>813955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10181360" y="10827328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532534</xdr:colOff>
      <xdr:row>14</xdr:row>
      <xdr:rowOff>125904</xdr:rowOff>
    </xdr:from>
    <xdr:to>
      <xdr:col>6</xdr:col>
      <xdr:colOff>1506682</xdr:colOff>
      <xdr:row>14</xdr:row>
      <xdr:rowOff>795138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10228984" y="11765454"/>
          <a:ext cx="974148" cy="669234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534265</xdr:colOff>
      <xdr:row>15</xdr:row>
      <xdr:rowOff>117648</xdr:rowOff>
    </xdr:from>
    <xdr:to>
      <xdr:col>6</xdr:col>
      <xdr:colOff>1506682</xdr:colOff>
      <xdr:row>15</xdr:row>
      <xdr:rowOff>793371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11771" t="15404" r="16666" b="17857"/>
        <a:stretch>
          <a:fillRect/>
        </a:stretch>
      </xdr:blipFill>
      <xdr:spPr>
        <a:xfrm>
          <a:off x="10230715" y="12690648"/>
          <a:ext cx="972417" cy="67572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536866</xdr:colOff>
      <xdr:row>17</xdr:row>
      <xdr:rowOff>86591</xdr:rowOff>
    </xdr:from>
    <xdr:to>
      <xdr:col>6</xdr:col>
      <xdr:colOff>1335953</xdr:colOff>
      <xdr:row>17</xdr:row>
      <xdr:rowOff>917864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 l="31384" t="37338" r="34525" b="15044"/>
        <a:stretch>
          <a:fillRect/>
        </a:stretch>
      </xdr:blipFill>
      <xdr:spPr>
        <a:xfrm>
          <a:off x="10233316" y="20089091"/>
          <a:ext cx="799087" cy="83127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484910</xdr:colOff>
      <xdr:row>19</xdr:row>
      <xdr:rowOff>121228</xdr:rowOff>
    </xdr:from>
    <xdr:to>
      <xdr:col>6</xdr:col>
      <xdr:colOff>1455874</xdr:colOff>
      <xdr:row>19</xdr:row>
      <xdr:rowOff>813955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10181360" y="21971578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532534</xdr:colOff>
      <xdr:row>20</xdr:row>
      <xdr:rowOff>125904</xdr:rowOff>
    </xdr:from>
    <xdr:to>
      <xdr:col>6</xdr:col>
      <xdr:colOff>1506682</xdr:colOff>
      <xdr:row>20</xdr:row>
      <xdr:rowOff>795138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10228984" y="22909704"/>
          <a:ext cx="974148" cy="669234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103910</xdr:colOff>
      <xdr:row>22</xdr:row>
      <xdr:rowOff>121227</xdr:rowOff>
    </xdr:from>
    <xdr:to>
      <xdr:col>6</xdr:col>
      <xdr:colOff>881334</xdr:colOff>
      <xdr:row>22</xdr:row>
      <xdr:rowOff>892110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rcRect l="32080" t="22597" r="27876" b="24602"/>
        <a:stretch>
          <a:fillRect/>
        </a:stretch>
      </xdr:blipFill>
      <xdr:spPr>
        <a:xfrm>
          <a:off x="9800360" y="24752877"/>
          <a:ext cx="777424" cy="77088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916998</xdr:colOff>
      <xdr:row>22</xdr:row>
      <xdr:rowOff>100561</xdr:rowOff>
    </xdr:from>
    <xdr:to>
      <xdr:col>6</xdr:col>
      <xdr:colOff>1995832</xdr:colOff>
      <xdr:row>22</xdr:row>
      <xdr:rowOff>865909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19345" t="20021" r="18559" b="20634"/>
        <a:stretch>
          <a:fillRect/>
        </a:stretch>
      </xdr:blipFill>
      <xdr:spPr>
        <a:xfrm>
          <a:off x="10613448" y="24732211"/>
          <a:ext cx="1078834" cy="765348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534265</xdr:colOff>
      <xdr:row>23</xdr:row>
      <xdr:rowOff>117648</xdr:rowOff>
    </xdr:from>
    <xdr:to>
      <xdr:col>6</xdr:col>
      <xdr:colOff>1506682</xdr:colOff>
      <xdr:row>23</xdr:row>
      <xdr:rowOff>793371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11771" t="15404" r="16666" b="17857"/>
        <a:stretch>
          <a:fillRect/>
        </a:stretch>
      </xdr:blipFill>
      <xdr:spPr>
        <a:xfrm>
          <a:off x="10230715" y="25682748"/>
          <a:ext cx="972417" cy="67572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536866</xdr:colOff>
      <xdr:row>25</xdr:row>
      <xdr:rowOff>86591</xdr:rowOff>
    </xdr:from>
    <xdr:to>
      <xdr:col>6</xdr:col>
      <xdr:colOff>1335953</xdr:colOff>
      <xdr:row>25</xdr:row>
      <xdr:rowOff>917864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 l="31384" t="37338" r="34525" b="15044"/>
        <a:stretch>
          <a:fillRect/>
        </a:stretch>
      </xdr:blipFill>
      <xdr:spPr>
        <a:xfrm>
          <a:off x="10233316" y="27499541"/>
          <a:ext cx="799087" cy="83127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541828</xdr:colOff>
      <xdr:row>26</xdr:row>
      <xdr:rowOff>121228</xdr:rowOff>
    </xdr:from>
    <xdr:to>
      <xdr:col>6</xdr:col>
      <xdr:colOff>1296221</xdr:colOff>
      <xdr:row>26</xdr:row>
      <xdr:rowOff>831274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 l="21266" t="21405" r="38960" b="12218"/>
        <a:stretch>
          <a:fillRect/>
        </a:stretch>
      </xdr:blipFill>
      <xdr:spPr>
        <a:xfrm>
          <a:off x="10238278" y="28467628"/>
          <a:ext cx="754393" cy="710046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415637</xdr:colOff>
      <xdr:row>27</xdr:row>
      <xdr:rowOff>52994</xdr:rowOff>
    </xdr:from>
    <xdr:to>
      <xdr:col>6</xdr:col>
      <xdr:colOff>1298863</xdr:colOff>
      <xdr:row>27</xdr:row>
      <xdr:rowOff>868179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rcRect l="9485" t="18788" r="25664" b="1186"/>
        <a:stretch>
          <a:fillRect/>
        </a:stretch>
      </xdr:blipFill>
      <xdr:spPr>
        <a:xfrm>
          <a:off x="12503728" y="23813539"/>
          <a:ext cx="883226" cy="815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484910</xdr:colOff>
      <xdr:row>29</xdr:row>
      <xdr:rowOff>121228</xdr:rowOff>
    </xdr:from>
    <xdr:to>
      <xdr:col>6</xdr:col>
      <xdr:colOff>1455874</xdr:colOff>
      <xdr:row>29</xdr:row>
      <xdr:rowOff>813955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10181360" y="37764028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432955</xdr:colOff>
      <xdr:row>30</xdr:row>
      <xdr:rowOff>17318</xdr:rowOff>
    </xdr:from>
    <xdr:to>
      <xdr:col>6</xdr:col>
      <xdr:colOff>1558637</xdr:colOff>
      <xdr:row>30</xdr:row>
      <xdr:rowOff>864394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129405" y="38593568"/>
          <a:ext cx="1125682" cy="847076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382732</xdr:colOff>
      <xdr:row>32</xdr:row>
      <xdr:rowOff>246784</xdr:rowOff>
    </xdr:from>
    <xdr:to>
      <xdr:col>6</xdr:col>
      <xdr:colOff>1431023</xdr:colOff>
      <xdr:row>32</xdr:row>
      <xdr:rowOff>866847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rcRect l="22643" t="46732" r="27451" b="31255"/>
        <a:stretch>
          <a:fillRect/>
        </a:stretch>
      </xdr:blipFill>
      <xdr:spPr>
        <a:xfrm>
          <a:off x="10079182" y="40689934"/>
          <a:ext cx="1048291" cy="62006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472787</xdr:colOff>
      <xdr:row>31</xdr:row>
      <xdr:rowOff>130463</xdr:rowOff>
    </xdr:from>
    <xdr:to>
      <xdr:col>6</xdr:col>
      <xdr:colOff>1457290</xdr:colOff>
      <xdr:row>31</xdr:row>
      <xdr:rowOff>803058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10169237" y="39640163"/>
          <a:ext cx="984503" cy="6725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363682</xdr:colOff>
      <xdr:row>0</xdr:row>
      <xdr:rowOff>103911</xdr:rowOff>
    </xdr:from>
    <xdr:to>
      <xdr:col>2</xdr:col>
      <xdr:colOff>1575955</xdr:colOff>
      <xdr:row>0</xdr:row>
      <xdr:rowOff>1070124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3770" y="103505"/>
          <a:ext cx="1212215" cy="966470"/>
        </a:xfrm>
        <a:prstGeom prst="rect">
          <a:avLst/>
        </a:prstGeom>
      </xdr:spPr>
    </xdr:pic>
    <xdr:clientData/>
  </xdr:twoCellAnchor>
  <xdr:twoCellAnchor editAs="oneCell">
    <xdr:from>
      <xdr:col>6</xdr:col>
      <xdr:colOff>484910</xdr:colOff>
      <xdr:row>5</xdr:row>
      <xdr:rowOff>121228</xdr:rowOff>
    </xdr:from>
    <xdr:to>
      <xdr:col>6</xdr:col>
      <xdr:colOff>1455874</xdr:colOff>
      <xdr:row>5</xdr:row>
      <xdr:rowOff>813955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8936183" y="3411683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534265</xdr:colOff>
      <xdr:row>8</xdr:row>
      <xdr:rowOff>117648</xdr:rowOff>
    </xdr:from>
    <xdr:to>
      <xdr:col>6</xdr:col>
      <xdr:colOff>1506682</xdr:colOff>
      <xdr:row>8</xdr:row>
      <xdr:rowOff>793371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11771" t="15404" r="16666" b="17857"/>
        <a:stretch>
          <a:fillRect/>
        </a:stretch>
      </xdr:blipFill>
      <xdr:spPr>
        <a:xfrm>
          <a:off x="8985538" y="6213648"/>
          <a:ext cx="972417" cy="67572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532534</xdr:colOff>
      <xdr:row>7</xdr:row>
      <xdr:rowOff>125904</xdr:rowOff>
    </xdr:from>
    <xdr:to>
      <xdr:col>6</xdr:col>
      <xdr:colOff>1506682</xdr:colOff>
      <xdr:row>7</xdr:row>
      <xdr:rowOff>795138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8983807" y="5286722"/>
          <a:ext cx="974148" cy="66923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431223</xdr:colOff>
      <xdr:row>6</xdr:row>
      <xdr:rowOff>190155</xdr:rowOff>
    </xdr:from>
    <xdr:to>
      <xdr:col>6</xdr:col>
      <xdr:colOff>1548790</xdr:colOff>
      <xdr:row>6</xdr:row>
      <xdr:rowOff>831273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rcRect l="37387" t="24220" r="53419" b="66425"/>
        <a:stretch>
          <a:fillRect/>
        </a:stretch>
      </xdr:blipFill>
      <xdr:spPr>
        <a:xfrm>
          <a:off x="8882496" y="4415791"/>
          <a:ext cx="1117567" cy="641118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6</xdr:col>
      <xdr:colOff>484910</xdr:colOff>
      <xdr:row>10</xdr:row>
      <xdr:rowOff>121228</xdr:rowOff>
    </xdr:from>
    <xdr:ext cx="970964" cy="692727"/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8936183" y="3411683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6</xdr:col>
      <xdr:colOff>532534</xdr:colOff>
      <xdr:row>11</xdr:row>
      <xdr:rowOff>125904</xdr:rowOff>
    </xdr:from>
    <xdr:ext cx="974148" cy="669234"/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8983807" y="9010131"/>
          <a:ext cx="974148" cy="669234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6</xdr:col>
      <xdr:colOff>484910</xdr:colOff>
      <xdr:row>13</xdr:row>
      <xdr:rowOff>121228</xdr:rowOff>
    </xdr:from>
    <xdr:ext cx="970964" cy="692727"/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8936183" y="3411683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6</xdr:col>
      <xdr:colOff>532534</xdr:colOff>
      <xdr:row>14</xdr:row>
      <xdr:rowOff>125904</xdr:rowOff>
    </xdr:from>
    <xdr:ext cx="974148" cy="669234"/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8983807" y="5286722"/>
          <a:ext cx="974148" cy="669234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6</xdr:col>
      <xdr:colOff>534265</xdr:colOff>
      <xdr:row>15</xdr:row>
      <xdr:rowOff>117648</xdr:rowOff>
    </xdr:from>
    <xdr:ext cx="972417" cy="675723"/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11771" t="15404" r="16666" b="17857"/>
        <a:stretch>
          <a:fillRect/>
        </a:stretch>
      </xdr:blipFill>
      <xdr:spPr>
        <a:xfrm>
          <a:off x="8985538" y="6213648"/>
          <a:ext cx="972417" cy="675723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6</xdr:col>
      <xdr:colOff>638637</xdr:colOff>
      <xdr:row>17</xdr:row>
      <xdr:rowOff>155864</xdr:rowOff>
    </xdr:from>
    <xdr:to>
      <xdr:col>6</xdr:col>
      <xdr:colOff>1402773</xdr:colOff>
      <xdr:row>17</xdr:row>
      <xdr:rowOff>839391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 l="20390" t="23543" r="26646" b="12650"/>
        <a:stretch>
          <a:fillRect/>
        </a:stretch>
      </xdr:blipFill>
      <xdr:spPr>
        <a:xfrm>
          <a:off x="9089910" y="14616546"/>
          <a:ext cx="764136" cy="6835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329046</xdr:colOff>
      <xdr:row>18</xdr:row>
      <xdr:rowOff>329046</xdr:rowOff>
    </xdr:from>
    <xdr:to>
      <xdr:col>6</xdr:col>
      <xdr:colOff>1691937</xdr:colOff>
      <xdr:row>19</xdr:row>
      <xdr:rowOff>628794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rcRect l="33025" t="6429" r="23415" b="23479"/>
        <a:stretch>
          <a:fillRect/>
        </a:stretch>
      </xdr:blipFill>
      <xdr:spPr>
        <a:xfrm>
          <a:off x="8780319" y="15724910"/>
          <a:ext cx="1362891" cy="123492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680200</xdr:colOff>
      <xdr:row>20</xdr:row>
      <xdr:rowOff>10449</xdr:rowOff>
    </xdr:from>
    <xdr:to>
      <xdr:col>6</xdr:col>
      <xdr:colOff>1340953</xdr:colOff>
      <xdr:row>20</xdr:row>
      <xdr:rowOff>716451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32541" t="28986" r="48865" b="35812"/>
        <a:stretch>
          <a:fillRect/>
        </a:stretch>
      </xdr:blipFill>
      <xdr:spPr>
        <a:xfrm>
          <a:off x="9131473" y="17276676"/>
          <a:ext cx="660753" cy="70600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474980</xdr:colOff>
      <xdr:row>21</xdr:row>
      <xdr:rowOff>266643</xdr:rowOff>
    </xdr:from>
    <xdr:to>
      <xdr:col>6</xdr:col>
      <xdr:colOff>1229827</xdr:colOff>
      <xdr:row>21</xdr:row>
      <xdr:rowOff>743404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 l="23204" t="19601" r="25423" b="22002"/>
        <a:stretch>
          <a:fillRect/>
        </a:stretch>
      </xdr:blipFill>
      <xdr:spPr>
        <a:xfrm>
          <a:off x="8926253" y="18468052"/>
          <a:ext cx="754847" cy="47676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536866</xdr:colOff>
      <xdr:row>23</xdr:row>
      <xdr:rowOff>86591</xdr:rowOff>
    </xdr:from>
    <xdr:to>
      <xdr:col>6</xdr:col>
      <xdr:colOff>1335953</xdr:colOff>
      <xdr:row>23</xdr:row>
      <xdr:rowOff>917864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rcRect l="31384" t="37338" r="34525" b="15044"/>
        <a:stretch>
          <a:fillRect/>
        </a:stretch>
      </xdr:blipFill>
      <xdr:spPr>
        <a:xfrm>
          <a:off x="10235048" y="20141046"/>
          <a:ext cx="799087" cy="831273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6</xdr:col>
      <xdr:colOff>484910</xdr:colOff>
      <xdr:row>25</xdr:row>
      <xdr:rowOff>121228</xdr:rowOff>
    </xdr:from>
    <xdr:ext cx="970964" cy="692727"/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10183092" y="8070273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6</xdr:col>
      <xdr:colOff>532534</xdr:colOff>
      <xdr:row>26</xdr:row>
      <xdr:rowOff>125904</xdr:rowOff>
    </xdr:from>
    <xdr:ext cx="974148" cy="669234"/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10230716" y="9010131"/>
          <a:ext cx="974148" cy="669234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6</xdr:col>
      <xdr:colOff>103910</xdr:colOff>
      <xdr:row>28</xdr:row>
      <xdr:rowOff>121227</xdr:rowOff>
    </xdr:from>
    <xdr:to>
      <xdr:col>6</xdr:col>
      <xdr:colOff>881334</xdr:colOff>
      <xdr:row>28</xdr:row>
      <xdr:rowOff>892110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rcRect l="32080" t="22597" r="27876" b="24602"/>
        <a:stretch>
          <a:fillRect/>
        </a:stretch>
      </xdr:blipFill>
      <xdr:spPr>
        <a:xfrm>
          <a:off x="9802092" y="24816954"/>
          <a:ext cx="777424" cy="77088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916998</xdr:colOff>
      <xdr:row>28</xdr:row>
      <xdr:rowOff>100561</xdr:rowOff>
    </xdr:from>
    <xdr:to>
      <xdr:col>6</xdr:col>
      <xdr:colOff>1995832</xdr:colOff>
      <xdr:row>28</xdr:row>
      <xdr:rowOff>865909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rcRect l="19345" t="20021" r="18559" b="20634"/>
        <a:stretch>
          <a:fillRect/>
        </a:stretch>
      </xdr:blipFill>
      <xdr:spPr>
        <a:xfrm>
          <a:off x="10615180" y="24796288"/>
          <a:ext cx="1078834" cy="765348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6</xdr:col>
      <xdr:colOff>534265</xdr:colOff>
      <xdr:row>29</xdr:row>
      <xdr:rowOff>117648</xdr:rowOff>
    </xdr:from>
    <xdr:ext cx="972417" cy="675723"/>
    <xdr:pic>
      <xdr:nvPicPr>
        <xdr:cNvPr id="25" name="Picture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11771" t="15404" r="16666" b="17857"/>
        <a:stretch>
          <a:fillRect/>
        </a:stretch>
      </xdr:blipFill>
      <xdr:spPr>
        <a:xfrm>
          <a:off x="10232447" y="12725284"/>
          <a:ext cx="972417" cy="675723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6</xdr:col>
      <xdr:colOff>536866</xdr:colOff>
      <xdr:row>31</xdr:row>
      <xdr:rowOff>86591</xdr:rowOff>
    </xdr:from>
    <xdr:ext cx="799087" cy="831273"/>
    <xdr:pic>
      <xdr:nvPicPr>
        <xdr:cNvPr id="26" name="Picture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rcRect l="31384" t="37338" r="34525" b="15044"/>
        <a:stretch>
          <a:fillRect/>
        </a:stretch>
      </xdr:blipFill>
      <xdr:spPr>
        <a:xfrm>
          <a:off x="10235048" y="20141046"/>
          <a:ext cx="799087" cy="831273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6</xdr:col>
      <xdr:colOff>541828</xdr:colOff>
      <xdr:row>32</xdr:row>
      <xdr:rowOff>121228</xdr:rowOff>
    </xdr:from>
    <xdr:to>
      <xdr:col>6</xdr:col>
      <xdr:colOff>1296221</xdr:colOff>
      <xdr:row>32</xdr:row>
      <xdr:rowOff>831274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rcRect l="21266" t="21405" r="38960" b="12218"/>
        <a:stretch>
          <a:fillRect/>
        </a:stretch>
      </xdr:blipFill>
      <xdr:spPr>
        <a:xfrm>
          <a:off x="10240010" y="28540364"/>
          <a:ext cx="754393" cy="71004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415637</xdr:colOff>
      <xdr:row>33</xdr:row>
      <xdr:rowOff>52994</xdr:rowOff>
    </xdr:from>
    <xdr:to>
      <xdr:col>6</xdr:col>
      <xdr:colOff>1298863</xdr:colOff>
      <xdr:row>33</xdr:row>
      <xdr:rowOff>868179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rcRect l="9485" t="18788" r="25664" b="1186"/>
        <a:stretch>
          <a:fillRect/>
        </a:stretch>
      </xdr:blipFill>
      <xdr:spPr>
        <a:xfrm>
          <a:off x="10113819" y="29407312"/>
          <a:ext cx="883226" cy="815185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6</xdr:col>
      <xdr:colOff>638637</xdr:colOff>
      <xdr:row>35</xdr:row>
      <xdr:rowOff>155864</xdr:rowOff>
    </xdr:from>
    <xdr:ext cx="764136" cy="683527"/>
    <xdr:pic>
      <xdr:nvPicPr>
        <xdr:cNvPr id="29" name="Picture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 l="20390" t="23543" r="26646" b="12650"/>
        <a:stretch>
          <a:fillRect/>
        </a:stretch>
      </xdr:blipFill>
      <xdr:spPr>
        <a:xfrm>
          <a:off x="10336819" y="14616546"/>
          <a:ext cx="764136" cy="683527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6</xdr:col>
      <xdr:colOff>329046</xdr:colOff>
      <xdr:row>36</xdr:row>
      <xdr:rowOff>329046</xdr:rowOff>
    </xdr:from>
    <xdr:ext cx="1362891" cy="1234929"/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rcRect l="33025" t="6429" r="23415" b="23479"/>
        <a:stretch>
          <a:fillRect/>
        </a:stretch>
      </xdr:blipFill>
      <xdr:spPr>
        <a:xfrm>
          <a:off x="10027228" y="15724910"/>
          <a:ext cx="1362891" cy="1234929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6</xdr:col>
      <xdr:colOff>680200</xdr:colOff>
      <xdr:row>38</xdr:row>
      <xdr:rowOff>10449</xdr:rowOff>
    </xdr:from>
    <xdr:ext cx="660753" cy="706002"/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32541" t="28986" r="48865" b="35812"/>
        <a:stretch>
          <a:fillRect/>
        </a:stretch>
      </xdr:blipFill>
      <xdr:spPr>
        <a:xfrm>
          <a:off x="10378382" y="17276676"/>
          <a:ext cx="660753" cy="706002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6</xdr:col>
      <xdr:colOff>474980</xdr:colOff>
      <xdr:row>39</xdr:row>
      <xdr:rowOff>266643</xdr:rowOff>
    </xdr:from>
    <xdr:ext cx="754847" cy="476761"/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 l="23204" t="19601" r="25423" b="22002"/>
        <a:stretch>
          <a:fillRect/>
        </a:stretch>
      </xdr:blipFill>
      <xdr:spPr>
        <a:xfrm>
          <a:off x="10173162" y="18468052"/>
          <a:ext cx="754847" cy="476761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6</xdr:col>
      <xdr:colOff>381001</xdr:colOff>
      <xdr:row>40</xdr:row>
      <xdr:rowOff>61645</xdr:rowOff>
    </xdr:from>
    <xdr:to>
      <xdr:col>6</xdr:col>
      <xdr:colOff>1766455</xdr:colOff>
      <xdr:row>40</xdr:row>
      <xdr:rowOff>836904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079183" y="35944918"/>
          <a:ext cx="1385454" cy="775259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6</xdr:col>
      <xdr:colOff>484910</xdr:colOff>
      <xdr:row>42</xdr:row>
      <xdr:rowOff>121228</xdr:rowOff>
    </xdr:from>
    <xdr:ext cx="970964" cy="692727"/>
    <xdr:pic>
      <xdr:nvPicPr>
        <xdr:cNvPr id="34" name="Picture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10183092" y="22028728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6</xdr:col>
      <xdr:colOff>432955</xdr:colOff>
      <xdr:row>43</xdr:row>
      <xdr:rowOff>17318</xdr:rowOff>
    </xdr:from>
    <xdr:to>
      <xdr:col>6</xdr:col>
      <xdr:colOff>1558637</xdr:colOff>
      <xdr:row>43</xdr:row>
      <xdr:rowOff>864394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131137" y="38688818"/>
          <a:ext cx="1125682" cy="84707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382732</xdr:colOff>
      <xdr:row>45</xdr:row>
      <xdr:rowOff>246784</xdr:rowOff>
    </xdr:from>
    <xdr:to>
      <xdr:col>6</xdr:col>
      <xdr:colOff>1431023</xdr:colOff>
      <xdr:row>45</xdr:row>
      <xdr:rowOff>866847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rcRect l="22643" t="46732" r="27451" b="31255"/>
        <a:stretch>
          <a:fillRect/>
        </a:stretch>
      </xdr:blipFill>
      <xdr:spPr>
        <a:xfrm>
          <a:off x="10080914" y="40788648"/>
          <a:ext cx="1048291" cy="62006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472787</xdr:colOff>
      <xdr:row>44</xdr:row>
      <xdr:rowOff>130463</xdr:rowOff>
    </xdr:from>
    <xdr:to>
      <xdr:col>6</xdr:col>
      <xdr:colOff>1457290</xdr:colOff>
      <xdr:row>44</xdr:row>
      <xdr:rowOff>803058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10170969" y="39737145"/>
          <a:ext cx="984503" cy="672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478848</xdr:colOff>
      <xdr:row>47</xdr:row>
      <xdr:rowOff>103910</xdr:rowOff>
    </xdr:from>
    <xdr:to>
      <xdr:col>6</xdr:col>
      <xdr:colOff>1437409</xdr:colOff>
      <xdr:row>47</xdr:row>
      <xdr:rowOff>782810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10177030" y="42498819"/>
          <a:ext cx="958561" cy="678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474519</xdr:colOff>
      <xdr:row>48</xdr:row>
      <xdr:rowOff>145877</xdr:rowOff>
    </xdr:from>
    <xdr:to>
      <xdr:col>6</xdr:col>
      <xdr:colOff>1409320</xdr:colOff>
      <xdr:row>48</xdr:row>
      <xdr:rowOff>849315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172701" y="43475968"/>
          <a:ext cx="934801" cy="70343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424297</xdr:colOff>
      <xdr:row>52</xdr:row>
      <xdr:rowOff>141547</xdr:rowOff>
    </xdr:from>
    <xdr:to>
      <xdr:col>6</xdr:col>
      <xdr:colOff>1294831</xdr:colOff>
      <xdr:row>52</xdr:row>
      <xdr:rowOff>656467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rcRect l="22643" t="46732" r="27451" b="31255"/>
        <a:stretch>
          <a:fillRect/>
        </a:stretch>
      </xdr:blipFill>
      <xdr:spPr>
        <a:xfrm>
          <a:off x="10122479" y="47212365"/>
          <a:ext cx="870534" cy="514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514351</xdr:colOff>
      <xdr:row>50</xdr:row>
      <xdr:rowOff>188017</xdr:rowOff>
    </xdr:from>
    <xdr:to>
      <xdr:col>6</xdr:col>
      <xdr:colOff>1331913</xdr:colOff>
      <xdr:row>50</xdr:row>
      <xdr:rowOff>746561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10212533" y="45388472"/>
          <a:ext cx="817562" cy="55854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673448</xdr:colOff>
      <xdr:row>49</xdr:row>
      <xdr:rowOff>133003</xdr:rowOff>
    </xdr:from>
    <xdr:to>
      <xdr:col>6</xdr:col>
      <xdr:colOff>1420900</xdr:colOff>
      <xdr:row>49</xdr:row>
      <xdr:rowOff>754646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rcRect l="33104" t="50642" r="22484" b="21600"/>
        <a:stretch>
          <a:fillRect/>
        </a:stretch>
      </xdr:blipFill>
      <xdr:spPr>
        <a:xfrm>
          <a:off x="10371630" y="44398276"/>
          <a:ext cx="747452" cy="62164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501362</xdr:colOff>
      <xdr:row>51</xdr:row>
      <xdr:rowOff>122902</xdr:rowOff>
    </xdr:from>
    <xdr:to>
      <xdr:col>6</xdr:col>
      <xdr:colOff>1383581</xdr:colOff>
      <xdr:row>51</xdr:row>
      <xdr:rowOff>753893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rcRect l="40038" t="48840" r="47331" b="39085"/>
        <a:stretch>
          <a:fillRect/>
        </a:stretch>
      </xdr:blipFill>
      <xdr:spPr>
        <a:xfrm>
          <a:off x="10199544" y="46258538"/>
          <a:ext cx="882219" cy="63099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999029</xdr:colOff>
      <xdr:row>53</xdr:row>
      <xdr:rowOff>169603</xdr:rowOff>
    </xdr:from>
    <xdr:to>
      <xdr:col>6</xdr:col>
      <xdr:colOff>1624177</xdr:colOff>
      <xdr:row>53</xdr:row>
      <xdr:rowOff>633887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697211" y="48175603"/>
          <a:ext cx="625148" cy="46428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86591</xdr:colOff>
      <xdr:row>53</xdr:row>
      <xdr:rowOff>210301</xdr:rowOff>
    </xdr:from>
    <xdr:to>
      <xdr:col>6</xdr:col>
      <xdr:colOff>735110</xdr:colOff>
      <xdr:row>53</xdr:row>
      <xdr:rowOff>699125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784773" y="48216301"/>
          <a:ext cx="648519" cy="48882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387927</xdr:colOff>
      <xdr:row>55</xdr:row>
      <xdr:rowOff>86591</xdr:rowOff>
    </xdr:from>
    <xdr:to>
      <xdr:col>6</xdr:col>
      <xdr:colOff>1333500</xdr:colOff>
      <xdr:row>55</xdr:row>
      <xdr:rowOff>756292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rcRect l="14632" t="10034" b="9142"/>
        <a:stretch>
          <a:fillRect/>
        </a:stretch>
      </xdr:blipFill>
      <xdr:spPr>
        <a:xfrm>
          <a:off x="10086109" y="49945636"/>
          <a:ext cx="945573" cy="66970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475385</xdr:colOff>
      <xdr:row>58</xdr:row>
      <xdr:rowOff>190615</xdr:rowOff>
    </xdr:from>
    <xdr:to>
      <xdr:col>6</xdr:col>
      <xdr:colOff>1281869</xdr:colOff>
      <xdr:row>58</xdr:row>
      <xdr:rowOff>741591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30708" t="29041" r="35471" b="40115"/>
        <a:stretch>
          <a:fillRect/>
        </a:stretch>
      </xdr:blipFill>
      <xdr:spPr>
        <a:xfrm>
          <a:off x="10173567" y="52855206"/>
          <a:ext cx="806484" cy="55097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1593273</xdr:colOff>
      <xdr:row>56</xdr:row>
      <xdr:rowOff>142182</xdr:rowOff>
    </xdr:from>
    <xdr:to>
      <xdr:col>6</xdr:col>
      <xdr:colOff>2360182</xdr:colOff>
      <xdr:row>56</xdr:row>
      <xdr:rowOff>730043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rcRect l="25156" t="9384" r="5013" b="19852"/>
        <a:stretch>
          <a:fillRect/>
        </a:stretch>
      </xdr:blipFill>
      <xdr:spPr>
        <a:xfrm>
          <a:off x="11291455" y="50936409"/>
          <a:ext cx="766909" cy="58786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863542</xdr:colOff>
      <xdr:row>56</xdr:row>
      <xdr:rowOff>143510</xdr:rowOff>
    </xdr:from>
    <xdr:to>
      <xdr:col>6</xdr:col>
      <xdr:colOff>1561291</xdr:colOff>
      <xdr:row>56</xdr:row>
      <xdr:rowOff>727529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rcRect l="31497" t="33350" r="19621" b="12381"/>
        <a:stretch>
          <a:fillRect/>
        </a:stretch>
      </xdr:blipFill>
      <xdr:spPr>
        <a:xfrm>
          <a:off x="10561724" y="50937737"/>
          <a:ext cx="697749" cy="58401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44162</xdr:colOff>
      <xdr:row>56</xdr:row>
      <xdr:rowOff>99984</xdr:rowOff>
    </xdr:from>
    <xdr:to>
      <xdr:col>6</xdr:col>
      <xdr:colOff>816066</xdr:colOff>
      <xdr:row>56</xdr:row>
      <xdr:rowOff>684003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742344" y="50894211"/>
          <a:ext cx="771904" cy="58401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546159</xdr:colOff>
      <xdr:row>57</xdr:row>
      <xdr:rowOff>155113</xdr:rowOff>
    </xdr:from>
    <xdr:to>
      <xdr:col>6</xdr:col>
      <xdr:colOff>1197417</xdr:colOff>
      <xdr:row>57</xdr:row>
      <xdr:rowOff>734906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rcRect l="35677" t="22800" r="42586" b="51244"/>
        <a:stretch>
          <a:fillRect/>
        </a:stretch>
      </xdr:blipFill>
      <xdr:spPr>
        <a:xfrm>
          <a:off x="10244341" y="51884522"/>
          <a:ext cx="651258" cy="57979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125557</xdr:colOff>
      <xdr:row>59</xdr:row>
      <xdr:rowOff>726670</xdr:rowOff>
    </xdr:from>
    <xdr:to>
      <xdr:col>6</xdr:col>
      <xdr:colOff>2209931</xdr:colOff>
      <xdr:row>61</xdr:row>
      <xdr:rowOff>363682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rcRect l="29626" t="35786" r="36688" b="31926"/>
        <a:stretch>
          <a:fillRect/>
        </a:stretch>
      </xdr:blipFill>
      <xdr:spPr>
        <a:xfrm>
          <a:off x="9823739" y="54326443"/>
          <a:ext cx="2084374" cy="150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1323743</xdr:colOff>
      <xdr:row>62</xdr:row>
      <xdr:rowOff>217286</xdr:rowOff>
    </xdr:from>
    <xdr:to>
      <xdr:col>6</xdr:col>
      <xdr:colOff>2096031</xdr:colOff>
      <xdr:row>62</xdr:row>
      <xdr:rowOff>769414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021925" y="56622604"/>
          <a:ext cx="772288" cy="55212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293544</xdr:colOff>
      <xdr:row>62</xdr:row>
      <xdr:rowOff>189749</xdr:rowOff>
    </xdr:from>
    <xdr:to>
      <xdr:col>6</xdr:col>
      <xdr:colOff>944802</xdr:colOff>
      <xdr:row>62</xdr:row>
      <xdr:rowOff>678096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rcRect l="25034" t="41403" r="30557" b="14189"/>
        <a:stretch>
          <a:fillRect/>
        </a:stretch>
      </xdr:blipFill>
      <xdr:spPr>
        <a:xfrm>
          <a:off x="9991726" y="56595067"/>
          <a:ext cx="651258" cy="48834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1228956</xdr:colOff>
      <xdr:row>63</xdr:row>
      <xdr:rowOff>205856</xdr:rowOff>
    </xdr:from>
    <xdr:to>
      <xdr:col>6</xdr:col>
      <xdr:colOff>1603958</xdr:colOff>
      <xdr:row>63</xdr:row>
      <xdr:rowOff>668461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rcRect l="36542" t="26738" r="32272" b="22137"/>
        <a:stretch>
          <a:fillRect/>
        </a:stretch>
      </xdr:blipFill>
      <xdr:spPr>
        <a:xfrm>
          <a:off x="10927138" y="57546356"/>
          <a:ext cx="375002" cy="462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207818</xdr:colOff>
      <xdr:row>63</xdr:row>
      <xdr:rowOff>191309</xdr:rowOff>
    </xdr:from>
    <xdr:to>
      <xdr:col>6</xdr:col>
      <xdr:colOff>772626</xdr:colOff>
      <xdr:row>63</xdr:row>
      <xdr:rowOff>583601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rcRect l="10825" t="19530" r="13017" b="10172"/>
        <a:stretch>
          <a:fillRect/>
        </a:stretch>
      </xdr:blipFill>
      <xdr:spPr>
        <a:xfrm>
          <a:off x="9906000" y="57531809"/>
          <a:ext cx="564808" cy="39229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674544</xdr:colOff>
      <xdr:row>66</xdr:row>
      <xdr:rowOff>156961</xdr:rowOff>
    </xdr:from>
    <xdr:to>
      <xdr:col>6</xdr:col>
      <xdr:colOff>1423303</xdr:colOff>
      <xdr:row>66</xdr:row>
      <xdr:rowOff>877917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rcRect l="28003" t="27658" r="42506" b="22318"/>
        <a:stretch>
          <a:fillRect/>
        </a:stretch>
      </xdr:blipFill>
      <xdr:spPr>
        <a:xfrm>
          <a:off x="10372726" y="60285688"/>
          <a:ext cx="748759" cy="72095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714376</xdr:colOff>
      <xdr:row>73</xdr:row>
      <xdr:rowOff>303529</xdr:rowOff>
    </xdr:from>
    <xdr:to>
      <xdr:col>6</xdr:col>
      <xdr:colOff>1462754</xdr:colOff>
      <xdr:row>73</xdr:row>
      <xdr:rowOff>788737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rcRect l="23204" t="19601" r="25423" b="22002"/>
        <a:stretch>
          <a:fillRect/>
        </a:stretch>
      </xdr:blipFill>
      <xdr:spPr>
        <a:xfrm>
          <a:off x="10412558" y="68554484"/>
          <a:ext cx="748378" cy="48520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856154</xdr:colOff>
      <xdr:row>72</xdr:row>
      <xdr:rowOff>337993</xdr:rowOff>
    </xdr:from>
    <xdr:to>
      <xdr:col>6</xdr:col>
      <xdr:colOff>1342124</xdr:colOff>
      <xdr:row>72</xdr:row>
      <xdr:rowOff>915368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554336" y="67428629"/>
          <a:ext cx="485970" cy="57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626919</xdr:colOff>
      <xdr:row>67</xdr:row>
      <xdr:rowOff>289446</xdr:rowOff>
    </xdr:from>
    <xdr:to>
      <xdr:col>6</xdr:col>
      <xdr:colOff>1574865</xdr:colOff>
      <xdr:row>67</xdr:row>
      <xdr:rowOff>730094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rcRect l="-2121" t="23247" r="2121" b="24844"/>
        <a:stretch>
          <a:fillRect/>
        </a:stretch>
      </xdr:blipFill>
      <xdr:spPr>
        <a:xfrm>
          <a:off x="10325101" y="61578491"/>
          <a:ext cx="947946" cy="44064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773893</xdr:colOff>
      <xdr:row>68</xdr:row>
      <xdr:rowOff>251402</xdr:rowOff>
    </xdr:from>
    <xdr:to>
      <xdr:col>6</xdr:col>
      <xdr:colOff>1316229</xdr:colOff>
      <xdr:row>68</xdr:row>
      <xdr:rowOff>828776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rcRect l="39848" t="41986" r="42125" b="40668"/>
        <a:stretch>
          <a:fillRect/>
        </a:stretch>
      </xdr:blipFill>
      <xdr:spPr>
        <a:xfrm>
          <a:off x="10472075" y="62700766"/>
          <a:ext cx="542336" cy="57737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794674</xdr:colOff>
      <xdr:row>70</xdr:row>
      <xdr:rowOff>215380</xdr:rowOff>
    </xdr:from>
    <xdr:to>
      <xdr:col>6</xdr:col>
      <xdr:colOff>1308065</xdr:colOff>
      <xdr:row>70</xdr:row>
      <xdr:rowOff>767618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32541" t="28986" r="48865" b="35812"/>
        <a:stretch>
          <a:fillRect/>
        </a:stretch>
      </xdr:blipFill>
      <xdr:spPr>
        <a:xfrm>
          <a:off x="10492856" y="64985380"/>
          <a:ext cx="513391" cy="55223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856154</xdr:colOff>
      <xdr:row>71</xdr:row>
      <xdr:rowOff>238413</xdr:rowOff>
    </xdr:from>
    <xdr:to>
      <xdr:col>6</xdr:col>
      <xdr:colOff>1342124</xdr:colOff>
      <xdr:row>71</xdr:row>
      <xdr:rowOff>815788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554336" y="66168731"/>
          <a:ext cx="485970" cy="577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670214</xdr:colOff>
      <xdr:row>74</xdr:row>
      <xdr:rowOff>422852</xdr:rowOff>
    </xdr:from>
    <xdr:to>
      <xdr:col>6</xdr:col>
      <xdr:colOff>1521423</xdr:colOff>
      <xdr:row>74</xdr:row>
      <xdr:rowOff>870737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rcRect l="22643" t="46732" r="27451" b="31255"/>
        <a:stretch>
          <a:fillRect/>
        </a:stretch>
      </xdr:blipFill>
      <xdr:spPr>
        <a:xfrm>
          <a:off x="10368396" y="69834125"/>
          <a:ext cx="851209" cy="447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529071</xdr:colOff>
      <xdr:row>65</xdr:row>
      <xdr:rowOff>69273</xdr:rowOff>
    </xdr:from>
    <xdr:to>
      <xdr:col>6</xdr:col>
      <xdr:colOff>1437408</xdr:colOff>
      <xdr:row>65</xdr:row>
      <xdr:rowOff>746812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227253" y="59262818"/>
          <a:ext cx="908337" cy="67753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294410</xdr:colOff>
      <xdr:row>69</xdr:row>
      <xdr:rowOff>370378</xdr:rowOff>
    </xdr:from>
    <xdr:to>
      <xdr:col>6</xdr:col>
      <xdr:colOff>854265</xdr:colOff>
      <xdr:row>69</xdr:row>
      <xdr:rowOff>900908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rcRect l="33685" t="32283" r="29929" b="21825"/>
        <a:stretch>
          <a:fillRect/>
        </a:stretch>
      </xdr:blipFill>
      <xdr:spPr>
        <a:xfrm>
          <a:off x="9992592" y="63980060"/>
          <a:ext cx="559855" cy="5305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1268557</xdr:colOff>
      <xdr:row>69</xdr:row>
      <xdr:rowOff>387696</xdr:rowOff>
    </xdr:from>
    <xdr:to>
      <xdr:col>6</xdr:col>
      <xdr:colOff>1811274</xdr:colOff>
      <xdr:row>69</xdr:row>
      <xdr:rowOff>928128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rcRect l="36925" t="29031" r="30338" b="27678"/>
        <a:stretch>
          <a:fillRect/>
        </a:stretch>
      </xdr:blipFill>
      <xdr:spPr>
        <a:xfrm>
          <a:off x="10966739" y="63997378"/>
          <a:ext cx="542717" cy="54043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508290</xdr:colOff>
      <xdr:row>84</xdr:row>
      <xdr:rowOff>355888</xdr:rowOff>
    </xdr:from>
    <xdr:to>
      <xdr:col>6</xdr:col>
      <xdr:colOff>1498740</xdr:colOff>
      <xdr:row>84</xdr:row>
      <xdr:rowOff>998042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rcRect l="23204" t="19601" r="25423" b="22002"/>
        <a:stretch>
          <a:fillRect/>
        </a:stretch>
      </xdr:blipFill>
      <xdr:spPr>
        <a:xfrm>
          <a:off x="10206472" y="81249115"/>
          <a:ext cx="990450" cy="64215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848360</xdr:colOff>
      <xdr:row>83</xdr:row>
      <xdr:rowOff>172489</xdr:rowOff>
    </xdr:from>
    <xdr:to>
      <xdr:col>6</xdr:col>
      <xdr:colOff>1527814</xdr:colOff>
      <xdr:row>83</xdr:row>
      <xdr:rowOff>903356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32541" t="28986" r="48865" b="35812"/>
        <a:stretch>
          <a:fillRect/>
        </a:stretch>
      </xdr:blipFill>
      <xdr:spPr>
        <a:xfrm>
          <a:off x="10546542" y="79905398"/>
          <a:ext cx="679454" cy="73086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277091</xdr:colOff>
      <xdr:row>80</xdr:row>
      <xdr:rowOff>701848</xdr:rowOff>
    </xdr:from>
    <xdr:to>
      <xdr:col>6</xdr:col>
      <xdr:colOff>2092302</xdr:colOff>
      <xdr:row>82</xdr:row>
      <xdr:rowOff>381000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rcRect l="26515" t="22546" r="27625" b="10175"/>
        <a:stretch>
          <a:fillRect/>
        </a:stretch>
      </xdr:blipFill>
      <xdr:spPr>
        <a:xfrm>
          <a:off x="9975273" y="76953803"/>
          <a:ext cx="1815211" cy="199978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680836</xdr:colOff>
      <xdr:row>76</xdr:row>
      <xdr:rowOff>103909</xdr:rowOff>
    </xdr:from>
    <xdr:to>
      <xdr:col>6</xdr:col>
      <xdr:colOff>1437409</xdr:colOff>
      <xdr:row>76</xdr:row>
      <xdr:rowOff>860482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rcRect l="20428" t="5231" r="20996" b="2959"/>
        <a:stretch>
          <a:fillRect/>
        </a:stretch>
      </xdr:blipFill>
      <xdr:spPr>
        <a:xfrm>
          <a:off x="10379018" y="71939727"/>
          <a:ext cx="756573" cy="75657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440749</xdr:colOff>
      <xdr:row>85</xdr:row>
      <xdr:rowOff>112973</xdr:rowOff>
    </xdr:from>
    <xdr:to>
      <xdr:col>6</xdr:col>
      <xdr:colOff>1650459</xdr:colOff>
      <xdr:row>85</xdr:row>
      <xdr:rowOff>877106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rcRect l="29897" t="28969" r="11382" b="22017"/>
        <a:stretch>
          <a:fillRect/>
        </a:stretch>
      </xdr:blipFill>
      <xdr:spPr>
        <a:xfrm>
          <a:off x="10138931" y="82166518"/>
          <a:ext cx="1209710" cy="76413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401783</xdr:colOff>
      <xdr:row>86</xdr:row>
      <xdr:rowOff>245514</xdr:rowOff>
    </xdr:from>
    <xdr:to>
      <xdr:col>6</xdr:col>
      <xdr:colOff>1513205</xdr:colOff>
      <xdr:row>86</xdr:row>
      <xdr:rowOff>777283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rcRect l="16640" t="27417" r="10445" b="26587"/>
        <a:stretch>
          <a:fillRect/>
        </a:stretch>
      </xdr:blipFill>
      <xdr:spPr>
        <a:xfrm>
          <a:off x="10099965" y="83459378"/>
          <a:ext cx="1111422" cy="53176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329046</xdr:colOff>
      <xdr:row>77</xdr:row>
      <xdr:rowOff>579697</xdr:rowOff>
    </xdr:from>
    <xdr:to>
      <xdr:col>6</xdr:col>
      <xdr:colOff>1666784</xdr:colOff>
      <xdr:row>77</xdr:row>
      <xdr:rowOff>940594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rcRect l="12309" t="39684" r="23972" b="37590"/>
        <a:stretch>
          <a:fillRect/>
        </a:stretch>
      </xdr:blipFill>
      <xdr:spPr>
        <a:xfrm>
          <a:off x="10027228" y="73350697"/>
          <a:ext cx="1337738" cy="36089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294409</xdr:colOff>
      <xdr:row>78</xdr:row>
      <xdr:rowOff>329046</xdr:rowOff>
    </xdr:from>
    <xdr:to>
      <xdr:col>6</xdr:col>
      <xdr:colOff>2047009</xdr:colOff>
      <xdr:row>78</xdr:row>
      <xdr:rowOff>1002781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rcRect l="27164" t="63777" r="9615" b="13461"/>
        <a:stretch>
          <a:fillRect/>
        </a:stretch>
      </xdr:blipFill>
      <xdr:spPr>
        <a:xfrm>
          <a:off x="9992591" y="74260364"/>
          <a:ext cx="1752600" cy="673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640772</xdr:colOff>
      <xdr:row>79</xdr:row>
      <xdr:rowOff>294410</xdr:rowOff>
    </xdr:from>
    <xdr:to>
      <xdr:col>6</xdr:col>
      <xdr:colOff>1726622</xdr:colOff>
      <xdr:row>79</xdr:row>
      <xdr:rowOff>866545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rcRect l="19373" t="55556" r="55058" b="26407"/>
        <a:stretch>
          <a:fillRect/>
        </a:stretch>
      </xdr:blipFill>
      <xdr:spPr>
        <a:xfrm>
          <a:off x="10338954" y="75386046"/>
          <a:ext cx="1085850" cy="572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657225</xdr:colOff>
      <xdr:row>89</xdr:row>
      <xdr:rowOff>139642</xdr:rowOff>
    </xdr:from>
    <xdr:to>
      <xdr:col>6</xdr:col>
      <xdr:colOff>1505915</xdr:colOff>
      <xdr:row>89</xdr:row>
      <xdr:rowOff>956819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rcRect l="28003" t="27658" r="42506" b="22318"/>
        <a:stretch>
          <a:fillRect/>
        </a:stretch>
      </xdr:blipFill>
      <xdr:spPr>
        <a:xfrm>
          <a:off x="10355407" y="86366869"/>
          <a:ext cx="848690" cy="81717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697057</xdr:colOff>
      <xdr:row>96</xdr:row>
      <xdr:rowOff>95711</xdr:rowOff>
    </xdr:from>
    <xdr:to>
      <xdr:col>6</xdr:col>
      <xdr:colOff>1545316</xdr:colOff>
      <xdr:row>96</xdr:row>
      <xdr:rowOff>645676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rcRect l="23204" t="19601" r="25423" b="22002"/>
        <a:stretch>
          <a:fillRect/>
        </a:stretch>
      </xdr:blipFill>
      <xdr:spPr>
        <a:xfrm>
          <a:off x="10395239" y="93388756"/>
          <a:ext cx="848259" cy="549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838835</xdr:colOff>
      <xdr:row>95</xdr:row>
      <xdr:rowOff>182128</xdr:rowOff>
    </xdr:from>
    <xdr:to>
      <xdr:col>6</xdr:col>
      <xdr:colOff>1389664</xdr:colOff>
      <xdr:row>95</xdr:row>
      <xdr:rowOff>836561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537017" y="92488037"/>
          <a:ext cx="550829" cy="65443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488373</xdr:colOff>
      <xdr:row>90</xdr:row>
      <xdr:rowOff>272127</xdr:rowOff>
    </xdr:from>
    <xdr:to>
      <xdr:col>6</xdr:col>
      <xdr:colOff>1562834</xdr:colOff>
      <xdr:row>90</xdr:row>
      <xdr:rowOff>771585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rcRect l="-2121" t="23247" r="2121" b="24844"/>
        <a:stretch>
          <a:fillRect/>
        </a:stretch>
      </xdr:blipFill>
      <xdr:spPr>
        <a:xfrm>
          <a:off x="10186555" y="87659672"/>
          <a:ext cx="1074461" cy="49945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739256</xdr:colOff>
      <xdr:row>91</xdr:row>
      <xdr:rowOff>164811</xdr:rowOff>
    </xdr:from>
    <xdr:to>
      <xdr:col>6</xdr:col>
      <xdr:colOff>1353974</xdr:colOff>
      <xdr:row>91</xdr:row>
      <xdr:rowOff>819244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rcRect l="39848" t="41986" r="42125" b="40668"/>
        <a:stretch>
          <a:fillRect/>
        </a:stretch>
      </xdr:blipFill>
      <xdr:spPr>
        <a:xfrm>
          <a:off x="10437438" y="88487538"/>
          <a:ext cx="614718" cy="65443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829310</xdr:colOff>
      <xdr:row>93</xdr:row>
      <xdr:rowOff>215379</xdr:rowOff>
    </xdr:from>
    <xdr:to>
      <xdr:col>6</xdr:col>
      <xdr:colOff>1411220</xdr:colOff>
      <xdr:row>93</xdr:row>
      <xdr:rowOff>841321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rcRect l="32541" t="28986" r="48865" b="35812"/>
        <a:stretch>
          <a:fillRect/>
        </a:stretch>
      </xdr:blipFill>
      <xdr:spPr>
        <a:xfrm>
          <a:off x="10527492" y="90425788"/>
          <a:ext cx="581910" cy="62594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821517</xdr:colOff>
      <xdr:row>94</xdr:row>
      <xdr:rowOff>47912</xdr:rowOff>
    </xdr:from>
    <xdr:to>
      <xdr:col>6</xdr:col>
      <xdr:colOff>1372346</xdr:colOff>
      <xdr:row>94</xdr:row>
      <xdr:rowOff>702345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519699" y="91418639"/>
          <a:ext cx="550829" cy="65443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618259</xdr:colOff>
      <xdr:row>97</xdr:row>
      <xdr:rowOff>266988</xdr:rowOff>
    </xdr:from>
    <xdr:to>
      <xdr:col>6</xdr:col>
      <xdr:colOff>1583072</xdr:colOff>
      <xdr:row>97</xdr:row>
      <xdr:rowOff>774648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rcRect l="22643" t="46732" r="27451" b="31255"/>
        <a:stretch>
          <a:fillRect/>
        </a:stretch>
      </xdr:blipFill>
      <xdr:spPr>
        <a:xfrm>
          <a:off x="10316441" y="94495215"/>
          <a:ext cx="964813" cy="507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563708</xdr:colOff>
      <xdr:row>88</xdr:row>
      <xdr:rowOff>51955</xdr:rowOff>
    </xdr:from>
    <xdr:to>
      <xdr:col>6</xdr:col>
      <xdr:colOff>1593274</xdr:colOff>
      <xdr:row>88</xdr:row>
      <xdr:rowOff>819921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261890" y="85344000"/>
          <a:ext cx="1029566" cy="76796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415637</xdr:colOff>
      <xdr:row>92</xdr:row>
      <xdr:rowOff>145240</xdr:rowOff>
    </xdr:from>
    <xdr:to>
      <xdr:col>6</xdr:col>
      <xdr:colOff>1050212</xdr:colOff>
      <xdr:row>92</xdr:row>
      <xdr:rowOff>746575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rcRect l="33685" t="32283" r="29929" b="21825"/>
        <a:stretch>
          <a:fillRect/>
        </a:stretch>
      </xdr:blipFill>
      <xdr:spPr>
        <a:xfrm>
          <a:off x="10113819" y="89420467"/>
          <a:ext cx="634575" cy="601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1337830</xdr:colOff>
      <xdr:row>92</xdr:row>
      <xdr:rowOff>231831</xdr:rowOff>
    </xdr:from>
    <xdr:to>
      <xdr:col>6</xdr:col>
      <xdr:colOff>1952979</xdr:colOff>
      <xdr:row>92</xdr:row>
      <xdr:rowOff>844390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rcRect l="36925" t="29031" r="30338" b="27678"/>
        <a:stretch>
          <a:fillRect/>
        </a:stretch>
      </xdr:blipFill>
      <xdr:spPr>
        <a:xfrm>
          <a:off x="11036012" y="89507058"/>
          <a:ext cx="615149" cy="612559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216992</xdr:colOff>
      <xdr:row>4</xdr:row>
      <xdr:rowOff>205481</xdr:rowOff>
    </xdr:from>
    <xdr:to>
      <xdr:col>14</xdr:col>
      <xdr:colOff>1301874</xdr:colOff>
      <xdr:row>4</xdr:row>
      <xdr:rowOff>738881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267236" y="3409345"/>
          <a:ext cx="1084882" cy="533400"/>
        </a:xfrm>
        <a:prstGeom prst="rect">
          <a:avLst/>
        </a:prstGeom>
      </xdr:spPr>
    </xdr:pic>
    <xdr:clientData/>
  </xdr:twoCellAnchor>
  <xdr:twoCellAnchor editAs="oneCell">
    <xdr:from>
      <xdr:col>14</xdr:col>
      <xdr:colOff>304271</xdr:colOff>
      <xdr:row>3</xdr:row>
      <xdr:rowOff>67756</xdr:rowOff>
    </xdr:from>
    <xdr:to>
      <xdr:col>14</xdr:col>
      <xdr:colOff>1172103</xdr:colOff>
      <xdr:row>3</xdr:row>
      <xdr:rowOff>849608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354515" y="2350046"/>
          <a:ext cx="867832" cy="781852"/>
        </a:xfrm>
        <a:prstGeom prst="rect">
          <a:avLst/>
        </a:prstGeom>
      </xdr:spPr>
    </xdr:pic>
    <xdr:clientData/>
  </xdr:twoCellAnchor>
  <xdr:twoCellAnchor>
    <xdr:from>
      <xdr:col>12</xdr:col>
      <xdr:colOff>198437</xdr:colOff>
      <xdr:row>3</xdr:row>
      <xdr:rowOff>158750</xdr:rowOff>
    </xdr:from>
    <xdr:to>
      <xdr:col>12</xdr:col>
      <xdr:colOff>1169401</xdr:colOff>
      <xdr:row>3</xdr:row>
      <xdr:rowOff>851477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l="14632" t="10034" b="9142"/>
        <a:stretch>
          <a:fillRect/>
        </a:stretch>
      </xdr:blipFill>
      <xdr:spPr>
        <a:xfrm>
          <a:off x="12713229" y="2434167"/>
          <a:ext cx="970964" cy="69272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357187</xdr:colOff>
      <xdr:row>10</xdr:row>
      <xdr:rowOff>171980</xdr:rowOff>
    </xdr:from>
    <xdr:to>
      <xdr:col>12</xdr:col>
      <xdr:colOff>1415520</xdr:colOff>
      <xdr:row>10</xdr:row>
      <xdr:rowOff>1123844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rcRect l="9485" t="18788" r="25664" b="1186"/>
        <a:stretch>
          <a:fillRect/>
        </a:stretch>
      </xdr:blipFill>
      <xdr:spPr>
        <a:xfrm>
          <a:off x="12871979" y="10583334"/>
          <a:ext cx="1058333" cy="95186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357188</xdr:colOff>
      <xdr:row>7</xdr:row>
      <xdr:rowOff>171979</xdr:rowOff>
    </xdr:from>
    <xdr:to>
      <xdr:col>12</xdr:col>
      <xdr:colOff>1299008</xdr:colOff>
      <xdr:row>7</xdr:row>
      <xdr:rowOff>1168401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9592" t="8851" r="14117"/>
        <a:stretch/>
      </xdr:blipFill>
      <xdr:spPr>
        <a:xfrm>
          <a:off x="12871980" y="6813021"/>
          <a:ext cx="941820" cy="996422"/>
        </a:xfrm>
        <a:prstGeom prst="rect">
          <a:avLst/>
        </a:prstGeom>
      </xdr:spPr>
    </xdr:pic>
    <xdr:clientData/>
  </xdr:twoCellAnchor>
  <xdr:twoCellAnchor editAs="oneCell">
    <xdr:from>
      <xdr:col>14</xdr:col>
      <xdr:colOff>60853</xdr:colOff>
      <xdr:row>7</xdr:row>
      <xdr:rowOff>39687</xdr:rowOff>
    </xdr:from>
    <xdr:to>
      <xdr:col>14</xdr:col>
      <xdr:colOff>967281</xdr:colOff>
      <xdr:row>7</xdr:row>
      <xdr:rowOff>1146704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flipH="1">
          <a:off x="15724186" y="6680729"/>
          <a:ext cx="906428" cy="1107017"/>
        </a:xfrm>
        <a:prstGeom prst="rect">
          <a:avLst/>
        </a:prstGeom>
      </xdr:spPr>
    </xdr:pic>
    <xdr:clientData/>
  </xdr:twoCellAnchor>
  <xdr:twoCellAnchor editAs="oneCell">
    <xdr:from>
      <xdr:col>14</xdr:col>
      <xdr:colOff>166687</xdr:colOff>
      <xdr:row>8</xdr:row>
      <xdr:rowOff>52916</xdr:rowOff>
    </xdr:from>
    <xdr:to>
      <xdr:col>14</xdr:col>
      <xdr:colOff>1073115</xdr:colOff>
      <xdr:row>8</xdr:row>
      <xdr:rowOff>1159933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flipH="1">
          <a:off x="15830020" y="7950729"/>
          <a:ext cx="906428" cy="1107017"/>
        </a:xfrm>
        <a:prstGeom prst="rect">
          <a:avLst/>
        </a:prstGeom>
      </xdr:spPr>
    </xdr:pic>
    <xdr:clientData/>
  </xdr:twoCellAnchor>
  <xdr:twoCellAnchor editAs="oneCell">
    <xdr:from>
      <xdr:col>12</xdr:col>
      <xdr:colOff>502709</xdr:colOff>
      <xdr:row>8</xdr:row>
      <xdr:rowOff>105833</xdr:rowOff>
    </xdr:from>
    <xdr:to>
      <xdr:col>12</xdr:col>
      <xdr:colOff>1444529</xdr:colOff>
      <xdr:row>8</xdr:row>
      <xdr:rowOff>1102255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9592" t="8851" r="14117"/>
        <a:stretch/>
      </xdr:blipFill>
      <xdr:spPr>
        <a:xfrm>
          <a:off x="13017501" y="8003646"/>
          <a:ext cx="941820" cy="996422"/>
        </a:xfrm>
        <a:prstGeom prst="rect">
          <a:avLst/>
        </a:prstGeom>
      </xdr:spPr>
    </xdr:pic>
    <xdr:clientData/>
  </xdr:twoCellAnchor>
  <xdr:twoCellAnchor>
    <xdr:from>
      <xdr:col>12</xdr:col>
      <xdr:colOff>529167</xdr:colOff>
      <xdr:row>9</xdr:row>
      <xdr:rowOff>330730</xdr:rowOff>
    </xdr:from>
    <xdr:to>
      <xdr:col>12</xdr:col>
      <xdr:colOff>1283560</xdr:colOff>
      <xdr:row>9</xdr:row>
      <xdr:rowOff>1040776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rcRect l="21266" t="21405" r="38960" b="12218"/>
        <a:stretch>
          <a:fillRect/>
        </a:stretch>
      </xdr:blipFill>
      <xdr:spPr>
        <a:xfrm>
          <a:off x="13043959" y="9485313"/>
          <a:ext cx="754393" cy="71004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67865</xdr:colOff>
      <xdr:row>9</xdr:row>
      <xdr:rowOff>149225</xdr:rowOff>
    </xdr:from>
    <xdr:to>
      <xdr:col>14</xdr:col>
      <xdr:colOff>1349377</xdr:colOff>
      <xdr:row>9</xdr:row>
      <xdr:rowOff>1245630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10800000" flipV="1">
          <a:off x="15731198" y="9303808"/>
          <a:ext cx="1281512" cy="1096405"/>
        </a:xfrm>
        <a:prstGeom prst="rect">
          <a:avLst/>
        </a:prstGeom>
      </xdr:spPr>
    </xdr:pic>
    <xdr:clientData/>
  </xdr:twoCellAnchor>
  <xdr:twoCellAnchor>
    <xdr:from>
      <xdr:col>12</xdr:col>
      <xdr:colOff>343958</xdr:colOff>
      <xdr:row>6</xdr:row>
      <xdr:rowOff>251354</xdr:rowOff>
    </xdr:from>
    <xdr:to>
      <xdr:col>12</xdr:col>
      <xdr:colOff>1316375</xdr:colOff>
      <xdr:row>6</xdr:row>
      <xdr:rowOff>927077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rcRect l="11771" t="15404" r="16666" b="17857"/>
        <a:stretch>
          <a:fillRect/>
        </a:stretch>
      </xdr:blipFill>
      <xdr:spPr>
        <a:xfrm>
          <a:off x="12858750" y="5635625"/>
          <a:ext cx="972417" cy="675723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AR53"/>
  <sheetViews>
    <sheetView view="pageBreakPreview" zoomScale="55" zoomScaleNormal="40" zoomScaleSheetLayoutView="55" workbookViewId="0">
      <pane ySplit="4" topLeftCell="A8" activePane="bottomLeft" state="frozen"/>
      <selection pane="bottomLeft" activeCell="S14" sqref="S14"/>
    </sheetView>
  </sheetViews>
  <sheetFormatPr defaultColWidth="9.1328125" defaultRowHeight="15.4"/>
  <cols>
    <col min="1" max="1" width="8.86328125" style="27" customWidth="1"/>
    <col min="2" max="2" width="35.86328125" style="27" hidden="1" customWidth="1"/>
    <col min="3" max="3" width="45.1328125" style="28" customWidth="1"/>
    <col min="4" max="4" width="52.265625" style="29" customWidth="1"/>
    <col min="5" max="5" width="18.73046875" style="29" customWidth="1"/>
    <col min="6" max="6" width="20.3984375" style="29" customWidth="1"/>
    <col min="7" max="7" width="36.265625" style="29" customWidth="1"/>
    <col min="8" max="8" width="24.265625" style="29" customWidth="1"/>
    <col min="9" max="9" width="14.73046875" style="30" customWidth="1"/>
    <col min="10" max="10" width="20.86328125" style="31" customWidth="1"/>
    <col min="11" max="11" width="11.59765625" style="29" customWidth="1"/>
    <col min="12" max="12" width="0.1328125" style="28" customWidth="1"/>
    <col min="13" max="13" width="27.86328125" style="27" customWidth="1"/>
    <col min="14" max="16384" width="9.1328125" style="27"/>
  </cols>
  <sheetData>
    <row r="1" spans="1:44" ht="97.5" customHeight="1">
      <c r="A1" s="90"/>
      <c r="B1" s="91"/>
      <c r="C1" s="92"/>
      <c r="D1" s="93" t="s">
        <v>0</v>
      </c>
      <c r="E1" s="93"/>
      <c r="F1" s="93"/>
      <c r="G1" s="93"/>
      <c r="H1" s="93"/>
      <c r="I1" s="93"/>
      <c r="J1" s="93"/>
      <c r="K1" s="93"/>
      <c r="L1" s="93"/>
      <c r="M1" s="93"/>
    </row>
    <row r="2" spans="1:44" ht="27" customHeight="1">
      <c r="A2" s="94" t="s">
        <v>1</v>
      </c>
      <c r="B2" s="95"/>
      <c r="C2" s="96"/>
      <c r="D2" s="93"/>
      <c r="E2" s="93"/>
      <c r="F2" s="93"/>
      <c r="G2" s="93"/>
      <c r="H2" s="93"/>
      <c r="I2" s="93"/>
      <c r="J2" s="93"/>
      <c r="K2" s="93"/>
      <c r="L2" s="93"/>
      <c r="M2" s="93"/>
    </row>
    <row r="3" spans="1:44" s="21" customFormat="1" ht="38.25" customHeight="1">
      <c r="A3" s="97" t="s">
        <v>2</v>
      </c>
      <c r="B3" s="32"/>
      <c r="C3" s="97" t="s">
        <v>3</v>
      </c>
      <c r="D3" s="97" t="s">
        <v>4</v>
      </c>
      <c r="E3" s="99" t="s">
        <v>68</v>
      </c>
      <c r="F3" s="97" t="s">
        <v>5</v>
      </c>
      <c r="G3" s="98" t="s">
        <v>6</v>
      </c>
      <c r="H3" s="97" t="s">
        <v>7</v>
      </c>
      <c r="I3" s="97" t="s">
        <v>8</v>
      </c>
      <c r="J3" s="102" t="s">
        <v>9</v>
      </c>
      <c r="K3" s="97" t="s">
        <v>10</v>
      </c>
      <c r="L3" s="104" t="s">
        <v>11</v>
      </c>
      <c r="M3" s="97" t="s">
        <v>11</v>
      </c>
    </row>
    <row r="4" spans="1:44" s="21" customFormat="1" ht="23.25" customHeight="1">
      <c r="A4" s="98"/>
      <c r="B4" s="33"/>
      <c r="C4" s="98"/>
      <c r="D4" s="98"/>
      <c r="E4" s="100"/>
      <c r="F4" s="98"/>
      <c r="G4" s="101"/>
      <c r="H4" s="98"/>
      <c r="I4" s="98"/>
      <c r="J4" s="103"/>
      <c r="K4" s="98"/>
      <c r="L4" s="105"/>
      <c r="M4" s="98"/>
    </row>
    <row r="5" spans="1:44" s="21" customFormat="1" ht="72" customHeight="1">
      <c r="A5" s="82">
        <v>1</v>
      </c>
      <c r="B5" s="67"/>
      <c r="C5" s="69" t="s">
        <v>41</v>
      </c>
      <c r="D5" s="67"/>
      <c r="E5" s="67"/>
      <c r="F5" s="67"/>
      <c r="G5" s="67"/>
      <c r="H5" s="67"/>
      <c r="I5" s="67"/>
      <c r="J5" s="68"/>
      <c r="K5" s="67"/>
      <c r="L5" s="69"/>
      <c r="M5" s="67"/>
    </row>
    <row r="6" spans="1:44" s="22" customFormat="1" ht="73.5" customHeight="1">
      <c r="A6" s="37">
        <v>1</v>
      </c>
      <c r="B6" s="37" t="str">
        <f>+C6&amp;D6</f>
        <v>Bộ đế chân chữ L100*100*20*25
phi 23*8, M8*20</v>
      </c>
      <c r="C6" s="84" t="s">
        <v>42</v>
      </c>
      <c r="D6" s="9" t="s">
        <v>46</v>
      </c>
      <c r="E6" s="9" t="s">
        <v>69</v>
      </c>
      <c r="F6" s="10" t="s">
        <v>50</v>
      </c>
      <c r="G6" s="39"/>
      <c r="H6" s="10">
        <v>4</v>
      </c>
      <c r="I6" s="89">
        <v>1</v>
      </c>
      <c r="J6" s="64">
        <f>+H6*$I$6</f>
        <v>4</v>
      </c>
      <c r="K6" s="65" t="s">
        <v>13</v>
      </c>
      <c r="L6" s="66"/>
      <c r="M6" s="83" t="s">
        <v>152</v>
      </c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3"/>
      <c r="AA6" s="23"/>
      <c r="AB6" s="23"/>
      <c r="AC6" s="23"/>
      <c r="AD6" s="23"/>
      <c r="AE6" s="23"/>
      <c r="AF6" s="23"/>
      <c r="AG6" s="23"/>
      <c r="AH6" s="23"/>
      <c r="AI6" s="23"/>
      <c r="AJ6" s="23"/>
      <c r="AK6" s="23"/>
      <c r="AL6" s="23"/>
      <c r="AM6" s="23"/>
      <c r="AN6" s="23"/>
      <c r="AO6" s="23"/>
      <c r="AP6" s="23"/>
      <c r="AQ6" s="23"/>
      <c r="AR6" s="23"/>
    </row>
    <row r="7" spans="1:44" s="22" customFormat="1" ht="73.5" customHeight="1">
      <c r="A7" s="37">
        <v>2</v>
      </c>
      <c r="B7" s="37" t="str">
        <f t="shared" ref="B7:B33" si="0">+C7&amp;D7</f>
        <v>Bộ đế chân chữ I100*20*25
phi 23*8, M8*20</v>
      </c>
      <c r="C7" s="38" t="s">
        <v>43</v>
      </c>
      <c r="D7" s="9" t="s">
        <v>47</v>
      </c>
      <c r="E7" s="9" t="s">
        <v>69</v>
      </c>
      <c r="F7" s="10" t="s">
        <v>50</v>
      </c>
      <c r="G7" s="39"/>
      <c r="H7" s="10">
        <v>2</v>
      </c>
      <c r="I7" s="89"/>
      <c r="J7" s="64">
        <f t="shared" ref="J7:J9" si="1">+H7*$I$6</f>
        <v>2</v>
      </c>
      <c r="K7" s="55" t="s">
        <v>13</v>
      </c>
      <c r="L7" s="8"/>
      <c r="M7" s="83" t="s">
        <v>152</v>
      </c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23"/>
      <c r="AB7" s="23"/>
      <c r="AC7" s="23"/>
      <c r="AD7" s="23"/>
      <c r="AE7" s="23"/>
      <c r="AF7" s="23"/>
      <c r="AG7" s="23"/>
      <c r="AH7" s="23"/>
      <c r="AI7" s="23"/>
      <c r="AJ7" s="23"/>
      <c r="AK7" s="23"/>
      <c r="AL7" s="23"/>
      <c r="AM7" s="23"/>
      <c r="AN7" s="23"/>
      <c r="AO7" s="23"/>
      <c r="AP7" s="23"/>
      <c r="AQ7" s="23"/>
      <c r="AR7" s="23"/>
    </row>
    <row r="8" spans="1:44" s="22" customFormat="1" ht="73.5" customHeight="1">
      <c r="A8" s="37">
        <v>3</v>
      </c>
      <c r="B8" s="37" t="str">
        <f t="shared" si="0"/>
        <v>Vis nhọn đầu dù
(như hình)M4*30 - đầu vít 9mm</v>
      </c>
      <c r="C8" s="38" t="s">
        <v>44</v>
      </c>
      <c r="D8" s="9" t="s">
        <v>48</v>
      </c>
      <c r="E8" s="9" t="s">
        <v>51</v>
      </c>
      <c r="F8" s="10" t="s">
        <v>51</v>
      </c>
      <c r="G8" s="39"/>
      <c r="H8" s="10">
        <v>16</v>
      </c>
      <c r="I8" s="89"/>
      <c r="J8" s="64">
        <f t="shared" si="1"/>
        <v>16</v>
      </c>
      <c r="K8" s="55" t="s">
        <v>13</v>
      </c>
      <c r="L8" s="8"/>
      <c r="M8" s="10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23"/>
      <c r="AB8" s="23"/>
      <c r="AC8" s="23"/>
      <c r="AD8" s="23"/>
      <c r="AE8" s="23"/>
      <c r="AF8" s="23"/>
      <c r="AG8" s="23"/>
      <c r="AH8" s="23"/>
      <c r="AI8" s="23"/>
      <c r="AJ8" s="23"/>
      <c r="AK8" s="23"/>
      <c r="AL8" s="23"/>
      <c r="AM8" s="23"/>
      <c r="AN8" s="23"/>
      <c r="AO8" s="23"/>
      <c r="AP8" s="23"/>
      <c r="AQ8" s="23"/>
      <c r="AR8" s="23"/>
    </row>
    <row r="9" spans="1:44" s="22" customFormat="1" ht="73.5" customHeight="1">
      <c r="A9" s="37">
        <v>4</v>
      </c>
      <c r="B9" s="37" t="str">
        <f t="shared" si="0"/>
        <v>U - Clip75*35*T2.0
(miệng mở rộng 62mm)</v>
      </c>
      <c r="C9" s="38" t="s">
        <v>45</v>
      </c>
      <c r="D9" s="9" t="s">
        <v>49</v>
      </c>
      <c r="E9" s="77" t="s">
        <v>70</v>
      </c>
      <c r="F9" s="10" t="s">
        <v>52</v>
      </c>
      <c r="G9" s="39"/>
      <c r="H9" s="10">
        <v>2</v>
      </c>
      <c r="I9" s="89"/>
      <c r="J9" s="64">
        <f t="shared" si="1"/>
        <v>2</v>
      </c>
      <c r="K9" s="55" t="s">
        <v>13</v>
      </c>
      <c r="L9" s="8"/>
      <c r="M9" s="83" t="s">
        <v>152</v>
      </c>
      <c r="N9" s="23"/>
      <c r="O9" s="23"/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</row>
    <row r="10" spans="1:44" s="21" customFormat="1" ht="72" customHeight="1">
      <c r="A10" s="82">
        <v>2</v>
      </c>
      <c r="B10" s="37" t="str">
        <f t="shared" si="0"/>
        <v>KT120525-O020
RIALTO ARMLESS</v>
      </c>
      <c r="C10" s="73" t="s">
        <v>53</v>
      </c>
      <c r="D10" s="67"/>
      <c r="E10" s="67"/>
      <c r="F10" s="67"/>
      <c r="G10" s="67"/>
      <c r="H10" s="67"/>
      <c r="I10" s="67"/>
      <c r="J10" s="68"/>
      <c r="K10" s="67"/>
      <c r="L10" s="69"/>
      <c r="M10" s="67"/>
    </row>
    <row r="11" spans="1:44" s="22" customFormat="1" ht="73.5" customHeight="1">
      <c r="A11" s="37">
        <v>1</v>
      </c>
      <c r="B11" s="37" t="str">
        <f t="shared" si="0"/>
        <v>Bộ đế chân chữ L100*100*20*25
phi 23*8, M8*20</v>
      </c>
      <c r="C11" s="63" t="s">
        <v>42</v>
      </c>
      <c r="D11" s="9" t="s">
        <v>46</v>
      </c>
      <c r="E11" s="9" t="s">
        <v>69</v>
      </c>
      <c r="F11" s="10" t="s">
        <v>50</v>
      </c>
      <c r="G11" s="39"/>
      <c r="H11" s="10">
        <v>4</v>
      </c>
      <c r="I11" s="89">
        <v>1</v>
      </c>
      <c r="J11" s="64">
        <f>+H11*$I$11</f>
        <v>4</v>
      </c>
      <c r="K11" s="65" t="s">
        <v>13</v>
      </c>
      <c r="L11" s="66"/>
      <c r="M11" s="83" t="s">
        <v>152</v>
      </c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</row>
    <row r="12" spans="1:44" s="22" customFormat="1" ht="73.5" customHeight="1">
      <c r="A12" s="37">
        <v>3</v>
      </c>
      <c r="B12" s="37" t="str">
        <f t="shared" si="0"/>
        <v>Vis nhọn đầu dù
(như hình)M4*30 - đầu vít 9mm</v>
      </c>
      <c r="C12" s="38" t="s">
        <v>44</v>
      </c>
      <c r="D12" s="9" t="s">
        <v>48</v>
      </c>
      <c r="E12" s="9" t="s">
        <v>51</v>
      </c>
      <c r="F12" s="10" t="s">
        <v>51</v>
      </c>
      <c r="G12" s="39"/>
      <c r="H12" s="10">
        <v>16</v>
      </c>
      <c r="I12" s="89"/>
      <c r="J12" s="64">
        <f>+H12*$I$11</f>
        <v>16</v>
      </c>
      <c r="K12" s="55" t="s">
        <v>13</v>
      </c>
      <c r="L12" s="8"/>
      <c r="M12" s="10"/>
      <c r="N12" s="23"/>
      <c r="O12" s="23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  <c r="AG12" s="23"/>
      <c r="AH12" s="23"/>
      <c r="AI12" s="23"/>
      <c r="AJ12" s="23"/>
      <c r="AK12" s="23"/>
      <c r="AL12" s="23"/>
      <c r="AM12" s="23"/>
      <c r="AN12" s="23"/>
      <c r="AO12" s="23"/>
      <c r="AP12" s="23"/>
      <c r="AQ12" s="23"/>
      <c r="AR12" s="23"/>
    </row>
    <row r="13" spans="1:44" s="21" customFormat="1" ht="72" customHeight="1">
      <c r="A13" s="82">
        <v>3</v>
      </c>
      <c r="B13" s="37" t="str">
        <f t="shared" si="0"/>
        <v xml:space="preserve">KT130525-O032
RIALTO CHAISE </v>
      </c>
      <c r="C13" s="73" t="s">
        <v>54</v>
      </c>
      <c r="D13" s="67"/>
      <c r="E13" s="67"/>
      <c r="F13" s="67"/>
      <c r="G13" s="67"/>
      <c r="H13" s="67"/>
      <c r="I13" s="67"/>
      <c r="J13" s="68"/>
      <c r="K13" s="67"/>
      <c r="L13" s="69"/>
      <c r="M13" s="67"/>
    </row>
    <row r="14" spans="1:44" s="22" customFormat="1" ht="73.5" customHeight="1">
      <c r="A14" s="37">
        <v>1</v>
      </c>
      <c r="B14" s="37" t="str">
        <f t="shared" si="0"/>
        <v>Bộ đế chân chữ L100*100*20*25
phi 23*8, M8*20</v>
      </c>
      <c r="C14" s="63" t="s">
        <v>42</v>
      </c>
      <c r="D14" s="9" t="s">
        <v>46</v>
      </c>
      <c r="E14" s="9" t="s">
        <v>69</v>
      </c>
      <c r="F14" s="10" t="s">
        <v>50</v>
      </c>
      <c r="G14" s="39"/>
      <c r="H14" s="10">
        <v>4</v>
      </c>
      <c r="I14" s="89">
        <v>1</v>
      </c>
      <c r="J14" s="64">
        <f>+H14*$I$14</f>
        <v>4</v>
      </c>
      <c r="K14" s="65" t="s">
        <v>13</v>
      </c>
      <c r="L14" s="66"/>
      <c r="M14" s="83" t="s">
        <v>152</v>
      </c>
      <c r="N14" s="23"/>
      <c r="O14" s="23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23"/>
      <c r="AN14" s="23"/>
      <c r="AO14" s="23"/>
      <c r="AP14" s="23"/>
      <c r="AQ14" s="23"/>
      <c r="AR14" s="23"/>
    </row>
    <row r="15" spans="1:44" s="22" customFormat="1" ht="73.5" customHeight="1">
      <c r="A15" s="37">
        <v>2</v>
      </c>
      <c r="B15" s="37" t="str">
        <f t="shared" si="0"/>
        <v>Vis nhọn đầu dù
(như hình)M4*30 - đầu vít 9mm</v>
      </c>
      <c r="C15" s="38" t="s">
        <v>44</v>
      </c>
      <c r="D15" s="9" t="s">
        <v>48</v>
      </c>
      <c r="E15" s="9" t="s">
        <v>51</v>
      </c>
      <c r="F15" s="10" t="s">
        <v>51</v>
      </c>
      <c r="G15" s="39"/>
      <c r="H15" s="10">
        <v>16</v>
      </c>
      <c r="I15" s="89"/>
      <c r="J15" s="64">
        <f t="shared" ref="J15:J16" si="2">+H15*$I$14</f>
        <v>16</v>
      </c>
      <c r="K15" s="55" t="s">
        <v>13</v>
      </c>
      <c r="L15" s="8"/>
      <c r="M15" s="10"/>
      <c r="N15" s="23"/>
      <c r="O15" s="23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23"/>
      <c r="AN15" s="23"/>
      <c r="AO15" s="23"/>
      <c r="AP15" s="23"/>
      <c r="AQ15" s="23"/>
      <c r="AR15" s="23"/>
    </row>
    <row r="16" spans="1:44" s="22" customFormat="1" ht="73.5" customHeight="1">
      <c r="A16" s="37">
        <v>3</v>
      </c>
      <c r="B16" s="37" t="str">
        <f t="shared" si="0"/>
        <v>U - Clip75*35*T2.0
(miệng mở rộng 62mm)</v>
      </c>
      <c r="C16" s="38" t="s">
        <v>45</v>
      </c>
      <c r="D16" s="9" t="s">
        <v>49</v>
      </c>
      <c r="E16" s="77" t="s">
        <v>70</v>
      </c>
      <c r="F16" s="10" t="s">
        <v>52</v>
      </c>
      <c r="G16" s="39"/>
      <c r="H16" s="10">
        <v>2</v>
      </c>
      <c r="I16" s="89"/>
      <c r="J16" s="64">
        <f t="shared" si="2"/>
        <v>2</v>
      </c>
      <c r="K16" s="55" t="s">
        <v>13</v>
      </c>
      <c r="L16" s="8"/>
      <c r="M16" s="83" t="s">
        <v>152</v>
      </c>
      <c r="N16" s="23"/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  <c r="AI16" s="23"/>
      <c r="AJ16" s="23"/>
      <c r="AK16" s="23"/>
      <c r="AL16" s="23"/>
      <c r="AM16" s="23"/>
      <c r="AN16" s="23"/>
      <c r="AO16" s="23"/>
      <c r="AP16" s="23"/>
      <c r="AQ16" s="23"/>
      <c r="AR16" s="23"/>
    </row>
    <row r="17" spans="1:44" s="21" customFormat="1" ht="72" customHeight="1">
      <c r="A17" s="82">
        <v>4</v>
      </c>
      <c r="B17" s="37" t="str">
        <f t="shared" si="0"/>
        <v>KT120525-O024
 ROUND OUTDOOR OTTOMAN</v>
      </c>
      <c r="C17" s="73" t="s">
        <v>71</v>
      </c>
      <c r="D17" s="67"/>
      <c r="E17" s="67"/>
      <c r="F17" s="67"/>
      <c r="G17" s="67"/>
      <c r="H17" s="67"/>
      <c r="I17" s="67"/>
      <c r="J17" s="68"/>
      <c r="K17" s="67"/>
      <c r="L17" s="69"/>
      <c r="M17" s="67"/>
    </row>
    <row r="18" spans="1:44" s="22" customFormat="1" ht="73.5" customHeight="1">
      <c r="A18" s="37">
        <v>1</v>
      </c>
      <c r="B18" s="37" t="str">
        <f t="shared" si="0"/>
        <v>Bộ nút chân 2 trong 1* Vuông 25*25*5 
* Tròn phi 23*8
* M8*20</v>
      </c>
      <c r="C18" s="63" t="s">
        <v>72</v>
      </c>
      <c r="D18" s="75" t="s">
        <v>73</v>
      </c>
      <c r="E18" s="9" t="s">
        <v>69</v>
      </c>
      <c r="F18" s="76" t="s">
        <v>50</v>
      </c>
      <c r="G18" s="39"/>
      <c r="H18" s="10">
        <v>4</v>
      </c>
      <c r="I18" s="40">
        <v>1</v>
      </c>
      <c r="J18" s="64">
        <f>+H18*$I$18</f>
        <v>4</v>
      </c>
      <c r="K18" s="65" t="s">
        <v>13</v>
      </c>
      <c r="L18" s="66"/>
      <c r="M18" s="83" t="s">
        <v>152</v>
      </c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</row>
    <row r="19" spans="1:44" s="21" customFormat="1" ht="72" customHeight="1">
      <c r="A19" s="82">
        <v>5</v>
      </c>
      <c r="B19" s="37" t="str">
        <f t="shared" si="0"/>
        <v>KT130525-O035
OTTOMAN WITH PUTTY CUSHION</v>
      </c>
      <c r="C19" s="73" t="s">
        <v>74</v>
      </c>
      <c r="D19" s="67"/>
      <c r="E19" s="67"/>
      <c r="F19" s="67"/>
      <c r="G19" s="67"/>
      <c r="H19" s="67"/>
      <c r="I19" s="67"/>
      <c r="J19" s="68"/>
      <c r="K19" s="67"/>
      <c r="L19" s="69"/>
      <c r="M19" s="67"/>
    </row>
    <row r="20" spans="1:44" s="22" customFormat="1" ht="73.5" customHeight="1">
      <c r="A20" s="37">
        <v>1</v>
      </c>
      <c r="B20" s="37" t="str">
        <f t="shared" si="0"/>
        <v>Bộ đế chân chữ L100*100*20*25
phi 23*8, M8*20</v>
      </c>
      <c r="C20" s="63" t="s">
        <v>42</v>
      </c>
      <c r="D20" s="9" t="s">
        <v>46</v>
      </c>
      <c r="E20" s="9" t="s">
        <v>69</v>
      </c>
      <c r="F20" s="10" t="s">
        <v>50</v>
      </c>
      <c r="G20" s="39"/>
      <c r="H20" s="10">
        <v>4</v>
      </c>
      <c r="I20" s="89">
        <v>1</v>
      </c>
      <c r="J20" s="64">
        <f>+H20*$I$20</f>
        <v>4</v>
      </c>
      <c r="K20" s="65" t="s">
        <v>13</v>
      </c>
      <c r="L20" s="66"/>
      <c r="M20" s="83" t="s">
        <v>152</v>
      </c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</row>
    <row r="21" spans="1:44" s="22" customFormat="1" ht="73.5" customHeight="1">
      <c r="A21" s="37">
        <v>2</v>
      </c>
      <c r="B21" s="37" t="str">
        <f t="shared" si="0"/>
        <v>Vis nhọn đầu dù
(như hình)M4*30 - đầu vít 9mm</v>
      </c>
      <c r="C21" s="38" t="s">
        <v>44</v>
      </c>
      <c r="D21" s="9" t="s">
        <v>48</v>
      </c>
      <c r="E21" s="9" t="s">
        <v>51</v>
      </c>
      <c r="F21" s="10" t="s">
        <v>51</v>
      </c>
      <c r="G21" s="39"/>
      <c r="H21" s="10">
        <v>16</v>
      </c>
      <c r="I21" s="89"/>
      <c r="J21" s="64">
        <f>+H21*$I$20</f>
        <v>16</v>
      </c>
      <c r="K21" s="55" t="s">
        <v>13</v>
      </c>
      <c r="L21" s="8"/>
      <c r="M21" s="10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</row>
    <row r="22" spans="1:44" s="21" customFormat="1" ht="72" customHeight="1">
      <c r="A22" s="82">
        <v>6</v>
      </c>
      <c r="B22" s="37" t="str">
        <f t="shared" si="0"/>
        <v>KT120525-O022
RIALTO CURVED SOFA</v>
      </c>
      <c r="C22" s="73" t="s">
        <v>81</v>
      </c>
      <c r="D22" s="67"/>
      <c r="E22" s="67"/>
      <c r="F22" s="67"/>
      <c r="G22" s="67"/>
      <c r="H22" s="67"/>
      <c r="I22" s="67"/>
      <c r="J22" s="68"/>
      <c r="K22" s="67"/>
      <c r="L22" s="69"/>
      <c r="M22" s="67"/>
    </row>
    <row r="23" spans="1:44" s="22" customFormat="1" ht="73.5" customHeight="1">
      <c r="A23" s="37">
        <v>1</v>
      </c>
      <c r="B23" s="37" t="str">
        <f t="shared" si="0"/>
        <v>Bộ nút chân 2 trong 1* Vuông 25*25*5 
* Tròn phi 23*5
* M8*25</v>
      </c>
      <c r="C23" s="63" t="s">
        <v>72</v>
      </c>
      <c r="D23" s="75" t="s">
        <v>75</v>
      </c>
      <c r="E23" s="9" t="s">
        <v>69</v>
      </c>
      <c r="F23" s="76" t="s">
        <v>50</v>
      </c>
      <c r="G23" s="39"/>
      <c r="H23" s="10">
        <v>6</v>
      </c>
      <c r="I23" s="89">
        <v>5</v>
      </c>
      <c r="J23" s="64">
        <f>+H23*$I$23</f>
        <v>30</v>
      </c>
      <c r="K23" s="65" t="s">
        <v>13</v>
      </c>
      <c r="L23" s="66"/>
      <c r="M23" s="83" t="s">
        <v>152</v>
      </c>
      <c r="N23" s="23"/>
      <c r="O23" s="23"/>
      <c r="P23" s="23"/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3"/>
      <c r="AD23" s="23"/>
      <c r="AE23" s="23"/>
      <c r="AF23" s="23"/>
      <c r="AG23" s="23"/>
      <c r="AH23" s="23"/>
      <c r="AI23" s="23"/>
      <c r="AJ23" s="23"/>
      <c r="AK23" s="23"/>
      <c r="AL23" s="23"/>
      <c r="AM23" s="23"/>
      <c r="AN23" s="23"/>
      <c r="AO23" s="23"/>
      <c r="AP23" s="23"/>
      <c r="AQ23" s="23"/>
      <c r="AR23" s="23"/>
    </row>
    <row r="24" spans="1:44" s="22" customFormat="1" ht="73.5" customHeight="1">
      <c r="A24" s="37">
        <v>2</v>
      </c>
      <c r="B24" s="37" t="str">
        <f t="shared" si="0"/>
        <v>U - Clip75*35*T2.0
(miệng mở rộng 62mm)</v>
      </c>
      <c r="C24" s="38" t="s">
        <v>45</v>
      </c>
      <c r="D24" s="9" t="s">
        <v>49</v>
      </c>
      <c r="E24" s="77" t="s">
        <v>70</v>
      </c>
      <c r="F24" s="10" t="s">
        <v>52</v>
      </c>
      <c r="G24" s="39"/>
      <c r="H24" s="10">
        <v>2</v>
      </c>
      <c r="I24" s="89"/>
      <c r="J24" s="64">
        <f>+H24*$I$23</f>
        <v>10</v>
      </c>
      <c r="K24" s="55" t="s">
        <v>13</v>
      </c>
      <c r="L24" s="8"/>
      <c r="M24" s="83" t="s">
        <v>152</v>
      </c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</row>
    <row r="25" spans="1:44" s="21" customFormat="1" ht="72" customHeight="1">
      <c r="A25" s="82">
        <v>7</v>
      </c>
      <c r="B25" s="37" t="str">
        <f t="shared" si="0"/>
        <v>KT120525-O021
RIALTO CONSOLE WEDGE</v>
      </c>
      <c r="C25" s="73" t="s">
        <v>76</v>
      </c>
      <c r="D25" s="67"/>
      <c r="E25" s="67"/>
      <c r="F25" s="67"/>
      <c r="G25" s="67"/>
      <c r="H25" s="67"/>
      <c r="I25" s="67"/>
      <c r="J25" s="68"/>
      <c r="K25" s="67"/>
      <c r="L25" s="69"/>
      <c r="M25" s="67"/>
    </row>
    <row r="26" spans="1:44" s="22" customFormat="1" ht="73.5" customHeight="1">
      <c r="A26" s="37">
        <v>1</v>
      </c>
      <c r="B26" s="37" t="str">
        <f t="shared" si="0"/>
        <v>Bộ nút chân 2 trong 1* Vuông 25*25*5 
* Tròn phi 23*8
* M8*20</v>
      </c>
      <c r="C26" s="63" t="s">
        <v>72</v>
      </c>
      <c r="D26" s="77" t="s">
        <v>73</v>
      </c>
      <c r="E26" s="9" t="s">
        <v>69</v>
      </c>
      <c r="F26" s="76" t="s">
        <v>50</v>
      </c>
      <c r="G26" s="39"/>
      <c r="H26" s="10">
        <v>4</v>
      </c>
      <c r="I26" s="89">
        <v>4</v>
      </c>
      <c r="J26" s="64">
        <f>+H26*$I$26</f>
        <v>16</v>
      </c>
      <c r="K26" s="65" t="s">
        <v>13</v>
      </c>
      <c r="L26" s="66"/>
      <c r="M26" s="83" t="s">
        <v>152</v>
      </c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</row>
    <row r="27" spans="1:44" s="22" customFormat="1" ht="73.5" customHeight="1">
      <c r="A27" s="37">
        <v>2</v>
      </c>
      <c r="B27" s="37" t="str">
        <f t="shared" si="0"/>
        <v>Khay dể ly - cốcphi 110/88*63</v>
      </c>
      <c r="C27" s="38" t="s">
        <v>77</v>
      </c>
      <c r="D27" s="9" t="s">
        <v>79</v>
      </c>
      <c r="E27" s="9" t="s">
        <v>69</v>
      </c>
      <c r="F27" s="76" t="s">
        <v>66</v>
      </c>
      <c r="G27" s="39"/>
      <c r="H27" s="10">
        <v>1</v>
      </c>
      <c r="I27" s="89"/>
      <c r="J27" s="64">
        <f t="shared" ref="J27:J28" si="3">+H27*$I$26</f>
        <v>4</v>
      </c>
      <c r="K27" s="55" t="s">
        <v>13</v>
      </c>
      <c r="L27" s="8"/>
      <c r="M27" s="83" t="s">
        <v>152</v>
      </c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</row>
    <row r="28" spans="1:44" s="22" customFormat="1" ht="73.5" customHeight="1">
      <c r="A28" s="37">
        <v>3</v>
      </c>
      <c r="B28" s="37" t="str">
        <f t="shared" si="0"/>
        <v>U-CLIP75*38*32
(miệng mở 32mm)</v>
      </c>
      <c r="C28" s="38" t="s">
        <v>78</v>
      </c>
      <c r="D28" s="9" t="s">
        <v>80</v>
      </c>
      <c r="E28" s="77" t="s">
        <v>69</v>
      </c>
      <c r="F28" s="76" t="s">
        <v>66</v>
      </c>
      <c r="G28" s="39"/>
      <c r="H28" s="10">
        <v>4</v>
      </c>
      <c r="I28" s="89"/>
      <c r="J28" s="64">
        <f t="shared" si="3"/>
        <v>16</v>
      </c>
      <c r="K28" s="55" t="s">
        <v>13</v>
      </c>
      <c r="L28" s="8"/>
      <c r="M28" s="83" t="s">
        <v>152</v>
      </c>
      <c r="N28" s="23"/>
      <c r="O28" s="23"/>
      <c r="P28" s="23"/>
      <c r="Q28" s="23"/>
      <c r="R28" s="23"/>
      <c r="S28" s="23"/>
      <c r="T28" s="23"/>
      <c r="U28" s="23"/>
      <c r="V28" s="23"/>
      <c r="W28" s="23"/>
      <c r="X28" s="23"/>
      <c r="Y28" s="23"/>
      <c r="Z28" s="23"/>
      <c r="AA28" s="23"/>
      <c r="AB28" s="23"/>
      <c r="AC28" s="23"/>
      <c r="AD28" s="23"/>
      <c r="AE28" s="23"/>
      <c r="AF28" s="23"/>
      <c r="AG28" s="23"/>
      <c r="AH28" s="23"/>
      <c r="AI28" s="23"/>
      <c r="AJ28" s="23"/>
      <c r="AK28" s="23"/>
      <c r="AL28" s="23"/>
      <c r="AM28" s="23"/>
      <c r="AN28" s="23"/>
      <c r="AO28" s="23"/>
      <c r="AP28" s="23"/>
      <c r="AQ28" s="23"/>
      <c r="AR28" s="23"/>
    </row>
    <row r="29" spans="1:44" s="21" customFormat="1" ht="72" customHeight="1">
      <c r="A29" s="82">
        <v>8</v>
      </c>
      <c r="B29" s="37" t="str">
        <f t="shared" si="0"/>
        <v>KT130525-O034
RIALTO BROWN OUTDOOR END TABLE</v>
      </c>
      <c r="C29" s="73" t="s">
        <v>84</v>
      </c>
      <c r="D29" s="67"/>
      <c r="E29" s="67"/>
      <c r="F29" s="67"/>
      <c r="G29" s="67"/>
      <c r="H29" s="67"/>
      <c r="I29" s="67"/>
      <c r="J29" s="68"/>
      <c r="K29" s="67"/>
      <c r="L29" s="69"/>
      <c r="M29" s="67"/>
    </row>
    <row r="30" spans="1:44" s="22" customFormat="1" ht="73.5" customHeight="1">
      <c r="A30" s="37">
        <v>1</v>
      </c>
      <c r="B30" s="37" t="str">
        <f t="shared" si="0"/>
        <v>Bộ đế chân chữ L100*100*20*25
phi 23*8, M8*20</v>
      </c>
      <c r="C30" s="63" t="s">
        <v>42</v>
      </c>
      <c r="D30" s="9" t="s">
        <v>46</v>
      </c>
      <c r="E30" s="9" t="s">
        <v>69</v>
      </c>
      <c r="F30" s="10" t="s">
        <v>50</v>
      </c>
      <c r="G30" s="39"/>
      <c r="H30" s="10">
        <v>4</v>
      </c>
      <c r="I30" s="89">
        <v>1</v>
      </c>
      <c r="J30" s="64">
        <f>+H30*$I$30</f>
        <v>4</v>
      </c>
      <c r="K30" s="65" t="s">
        <v>13</v>
      </c>
      <c r="L30" s="66"/>
      <c r="M30" s="83" t="s">
        <v>152</v>
      </c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</row>
    <row r="31" spans="1:44" s="22" customFormat="1" ht="73.5" customHeight="1">
      <c r="A31" s="37">
        <v>2</v>
      </c>
      <c r="B31" s="37" t="str">
        <f t="shared" si="0"/>
        <v>Nan bàn Polywood546*105*15</v>
      </c>
      <c r="C31" s="78" t="s">
        <v>163</v>
      </c>
      <c r="D31" s="77" t="s">
        <v>151</v>
      </c>
      <c r="E31" s="9" t="s">
        <v>70</v>
      </c>
      <c r="F31" s="10" t="s">
        <v>89</v>
      </c>
      <c r="G31" s="39"/>
      <c r="H31" s="10">
        <v>5</v>
      </c>
      <c r="I31" s="89"/>
      <c r="J31" s="64">
        <f t="shared" ref="J31:J33" si="4">+H31*$I$30</f>
        <v>5</v>
      </c>
      <c r="K31" s="55" t="s">
        <v>13</v>
      </c>
      <c r="L31" s="8"/>
      <c r="M31" s="83" t="s">
        <v>152</v>
      </c>
      <c r="N31" s="23"/>
      <c r="O31" s="23"/>
      <c r="P31" s="23"/>
      <c r="Q31" s="23"/>
      <c r="R31" s="23"/>
      <c r="S31" s="23"/>
      <c r="T31" s="23"/>
      <c r="U31" s="23"/>
      <c r="V31" s="23"/>
      <c r="W31" s="23"/>
      <c r="X31" s="23"/>
      <c r="Y31" s="23"/>
      <c r="Z31" s="23"/>
      <c r="AA31" s="23"/>
      <c r="AB31" s="23"/>
      <c r="AC31" s="23"/>
      <c r="AD31" s="23"/>
      <c r="AE31" s="23"/>
      <c r="AF31" s="23"/>
      <c r="AG31" s="23"/>
      <c r="AH31" s="23"/>
      <c r="AI31" s="23"/>
      <c r="AJ31" s="23"/>
      <c r="AK31" s="23"/>
      <c r="AL31" s="23"/>
      <c r="AM31" s="23"/>
      <c r="AN31" s="23"/>
      <c r="AO31" s="23"/>
      <c r="AP31" s="23"/>
      <c r="AQ31" s="23"/>
      <c r="AR31" s="23"/>
    </row>
    <row r="32" spans="1:44" s="22" customFormat="1" ht="73.5" customHeight="1">
      <c r="A32" s="37">
        <v>3</v>
      </c>
      <c r="B32" s="37" t="str">
        <f t="shared" si="0"/>
        <v>Vis nhọn đầu dù
(như hình)M4*30 - đầu vít 9mm</v>
      </c>
      <c r="C32" s="38" t="s">
        <v>44</v>
      </c>
      <c r="D32" s="9" t="s">
        <v>48</v>
      </c>
      <c r="E32" s="9" t="s">
        <v>51</v>
      </c>
      <c r="F32" s="10" t="s">
        <v>51</v>
      </c>
      <c r="G32" s="39"/>
      <c r="H32" s="10">
        <v>16</v>
      </c>
      <c r="I32" s="89"/>
      <c r="J32" s="64">
        <f t="shared" si="4"/>
        <v>16</v>
      </c>
      <c r="K32" s="55" t="s">
        <v>13</v>
      </c>
      <c r="L32" s="8"/>
      <c r="M32" s="10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</row>
    <row r="33" spans="1:44" s="22" customFormat="1" ht="73.5" customHeight="1">
      <c r="A33" s="37">
        <v>4</v>
      </c>
      <c r="B33" s="37" t="str">
        <f t="shared" si="0"/>
        <v>Vis nhọn đầu tròn
(như hình)M4*35</v>
      </c>
      <c r="C33" s="38" t="s">
        <v>86</v>
      </c>
      <c r="D33" s="9" t="s">
        <v>88</v>
      </c>
      <c r="E33" s="77" t="s">
        <v>51</v>
      </c>
      <c r="F33" s="10" t="s">
        <v>51</v>
      </c>
      <c r="G33" s="39"/>
      <c r="H33" s="10">
        <v>20</v>
      </c>
      <c r="I33" s="89"/>
      <c r="J33" s="64">
        <f t="shared" si="4"/>
        <v>20</v>
      </c>
      <c r="K33" s="55" t="s">
        <v>13</v>
      </c>
      <c r="L33" s="8"/>
      <c r="M33" s="10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</row>
    <row r="34" spans="1:44" s="23" customFormat="1" ht="51" customHeight="1">
      <c r="A34" s="106" t="s">
        <v>16</v>
      </c>
      <c r="B34" s="107"/>
      <c r="C34" s="107"/>
      <c r="D34" s="107"/>
      <c r="E34" s="107"/>
      <c r="F34" s="107"/>
      <c r="G34" s="107"/>
      <c r="H34" s="108"/>
      <c r="I34" s="41">
        <f>SUM(I6:I9)</f>
        <v>1</v>
      </c>
      <c r="J34" s="85">
        <f>SUM(J6:J33)</f>
        <v>211</v>
      </c>
      <c r="K34" s="56"/>
      <c r="L34" s="57"/>
      <c r="M34" s="58"/>
    </row>
    <row r="35" spans="1:44" s="24" customFormat="1" ht="0.75" customHeight="1">
      <c r="A35" s="42"/>
      <c r="B35" s="42"/>
      <c r="C35" s="43"/>
      <c r="D35" s="42"/>
      <c r="E35" s="42"/>
      <c r="F35" s="42"/>
      <c r="G35" s="42"/>
      <c r="H35" s="44"/>
      <c r="I35" s="44"/>
      <c r="J35" s="59"/>
      <c r="K35" s="42"/>
      <c r="L35" s="43"/>
      <c r="M35" s="43"/>
      <c r="R35" s="24">
        <v>24</v>
      </c>
      <c r="T35" s="24">
        <v>24</v>
      </c>
    </row>
    <row r="36" spans="1:44" s="24" customFormat="1" ht="51" customHeight="1">
      <c r="A36" s="42"/>
      <c r="B36" s="42"/>
      <c r="C36" s="43"/>
      <c r="D36" s="42"/>
      <c r="E36" s="42"/>
      <c r="F36" s="42"/>
      <c r="G36" s="42"/>
      <c r="H36" s="44"/>
      <c r="I36" s="44"/>
      <c r="J36" s="59"/>
      <c r="K36" s="42"/>
      <c r="L36" s="43"/>
      <c r="M36" s="43"/>
    </row>
    <row r="37" spans="1:44" s="24" customFormat="1" ht="51" customHeight="1">
      <c r="A37" s="42"/>
      <c r="B37" s="42"/>
      <c r="C37" s="43"/>
      <c r="D37" s="42"/>
      <c r="E37" s="42"/>
      <c r="F37" s="42"/>
      <c r="G37" s="42"/>
      <c r="H37" s="44"/>
      <c r="I37" s="44"/>
      <c r="J37" s="59"/>
      <c r="K37" s="42"/>
      <c r="L37" s="43"/>
      <c r="M37" s="43"/>
    </row>
    <row r="38" spans="1:44" s="24" customFormat="1" ht="51" customHeight="1">
      <c r="A38" s="42"/>
      <c r="B38" s="42"/>
      <c r="C38" s="43"/>
      <c r="D38" s="42"/>
      <c r="E38" s="42"/>
      <c r="F38" s="42"/>
      <c r="G38" s="42"/>
      <c r="H38" s="44"/>
      <c r="I38" s="44"/>
      <c r="J38" s="59"/>
      <c r="K38" s="42"/>
      <c r="L38" s="43"/>
      <c r="M38" s="43"/>
    </row>
    <row r="39" spans="1:44" s="24" customFormat="1" ht="51" customHeight="1">
      <c r="A39" s="42"/>
      <c r="B39" s="42"/>
      <c r="C39" s="43"/>
      <c r="D39" s="42"/>
      <c r="E39" s="42"/>
      <c r="F39" s="42"/>
      <c r="G39" s="42"/>
      <c r="H39" s="44"/>
      <c r="I39" s="44"/>
      <c r="J39" s="59"/>
      <c r="K39" s="42"/>
      <c r="L39" s="43"/>
      <c r="M39" s="43"/>
    </row>
    <row r="40" spans="1:44" s="24" customFormat="1" ht="51" customHeight="1">
      <c r="A40" s="42"/>
      <c r="B40" s="42"/>
      <c r="C40" s="43"/>
      <c r="D40" s="42"/>
      <c r="E40" s="42"/>
      <c r="F40" s="42"/>
      <c r="G40" s="42"/>
      <c r="H40" s="44"/>
      <c r="I40" s="44"/>
      <c r="J40" s="59"/>
      <c r="K40" s="42"/>
      <c r="L40" s="43"/>
      <c r="M40" s="43"/>
    </row>
    <row r="41" spans="1:44" s="24" customFormat="1" ht="51" customHeight="1">
      <c r="A41" s="42"/>
      <c r="B41" s="42"/>
      <c r="C41" s="43"/>
      <c r="D41" s="42"/>
      <c r="E41" s="42"/>
      <c r="F41" s="42"/>
      <c r="G41" s="42"/>
      <c r="H41" s="44"/>
      <c r="I41" s="44"/>
      <c r="J41" s="59"/>
      <c r="K41" s="42"/>
      <c r="L41" s="43"/>
      <c r="M41" s="43"/>
    </row>
    <row r="42" spans="1:44" s="24" customFormat="1" ht="51" customHeight="1">
      <c r="A42" s="42"/>
      <c r="B42" s="42"/>
      <c r="C42" s="43"/>
      <c r="D42" s="42"/>
      <c r="E42" s="42"/>
      <c r="F42" s="42"/>
      <c r="G42" s="42"/>
      <c r="H42" s="44"/>
      <c r="I42" s="44"/>
      <c r="J42" s="59"/>
      <c r="K42" s="42"/>
      <c r="L42" s="43"/>
      <c r="M42" s="43"/>
    </row>
    <row r="43" spans="1:44" s="24" customFormat="1" ht="51" customHeight="1">
      <c r="A43" s="42"/>
      <c r="B43" s="42"/>
      <c r="C43" s="43"/>
      <c r="D43" s="42"/>
      <c r="E43" s="42"/>
      <c r="F43" s="42"/>
      <c r="G43" s="42"/>
      <c r="H43" s="44"/>
      <c r="I43" s="44"/>
      <c r="J43" s="59"/>
      <c r="K43" s="42"/>
      <c r="L43" s="43"/>
      <c r="M43" s="43"/>
    </row>
    <row r="44" spans="1:44" s="24" customFormat="1" ht="51" customHeight="1">
      <c r="A44" s="42"/>
      <c r="B44" s="42"/>
      <c r="C44" s="43"/>
      <c r="D44" s="42"/>
      <c r="E44" s="42"/>
      <c r="F44" s="42"/>
      <c r="G44" s="42"/>
      <c r="H44" s="44"/>
      <c r="I44" s="44"/>
      <c r="J44" s="59"/>
      <c r="K44" s="42"/>
      <c r="L44" s="43"/>
      <c r="M44" s="43"/>
    </row>
    <row r="45" spans="1:44" s="24" customFormat="1" ht="51" customHeight="1">
      <c r="A45" s="42"/>
      <c r="B45" s="42"/>
      <c r="C45" s="43"/>
      <c r="D45" s="42"/>
      <c r="E45" s="42"/>
      <c r="F45" s="42"/>
      <c r="G45" s="42"/>
      <c r="H45" s="44"/>
      <c r="I45" s="44"/>
      <c r="J45" s="59"/>
      <c r="K45" s="42"/>
      <c r="L45" s="43"/>
      <c r="M45" s="43"/>
    </row>
    <row r="46" spans="1:44" s="24" customFormat="1" ht="51" customHeight="1">
      <c r="A46" s="42"/>
      <c r="B46" s="42"/>
      <c r="C46" s="43"/>
      <c r="D46" s="42"/>
      <c r="E46" s="42"/>
      <c r="F46" s="42"/>
      <c r="G46" s="42"/>
      <c r="H46" s="44"/>
      <c r="I46" s="44"/>
      <c r="J46" s="59"/>
      <c r="K46" s="42"/>
      <c r="L46" s="43"/>
      <c r="M46" s="43"/>
    </row>
    <row r="47" spans="1:44" s="24" customFormat="1" ht="51" customHeight="1">
      <c r="A47" s="42"/>
      <c r="B47" s="42"/>
      <c r="C47" s="43"/>
      <c r="D47" s="42"/>
      <c r="E47" s="42"/>
      <c r="F47" s="42"/>
      <c r="G47" s="42"/>
      <c r="H47" s="44"/>
      <c r="I47" s="44"/>
      <c r="J47" s="59"/>
      <c r="K47" s="42"/>
      <c r="L47" s="43"/>
      <c r="M47" s="43"/>
    </row>
    <row r="48" spans="1:44" s="24" customFormat="1" ht="51" customHeight="1">
      <c r="A48" s="42"/>
      <c r="B48" s="42"/>
      <c r="C48" s="43"/>
      <c r="D48" s="42"/>
      <c r="E48" s="42"/>
      <c r="F48" s="42"/>
      <c r="G48" s="42"/>
      <c r="H48" s="44"/>
      <c r="I48" s="44"/>
      <c r="J48" s="59"/>
      <c r="K48" s="42"/>
      <c r="L48" s="43"/>
      <c r="M48" s="43"/>
    </row>
    <row r="49" spans="1:13" s="24" customFormat="1" ht="51" customHeight="1">
      <c r="A49" s="42"/>
      <c r="B49" s="42"/>
      <c r="C49" s="43"/>
      <c r="D49" s="42"/>
      <c r="E49" s="42"/>
      <c r="F49" s="42"/>
      <c r="G49" s="42"/>
      <c r="H49" s="44"/>
      <c r="I49" s="44"/>
      <c r="J49" s="59"/>
      <c r="K49" s="42"/>
      <c r="L49" s="43"/>
      <c r="M49" s="43"/>
    </row>
    <row r="50" spans="1:13" s="24" customFormat="1" ht="51" customHeight="1">
      <c r="A50" s="42"/>
      <c r="B50" s="42"/>
      <c r="C50" s="43"/>
      <c r="D50" s="42"/>
      <c r="E50" s="42"/>
      <c r="F50" s="42"/>
      <c r="G50" s="42"/>
      <c r="H50" s="44"/>
      <c r="I50" s="44"/>
      <c r="J50" s="59"/>
      <c r="K50" s="42"/>
      <c r="L50" s="43"/>
      <c r="M50" s="43"/>
    </row>
    <row r="51" spans="1:13" s="24" customFormat="1" ht="51" customHeight="1">
      <c r="A51" s="42"/>
      <c r="B51" s="42"/>
      <c r="C51" s="43"/>
      <c r="D51" s="42"/>
      <c r="E51" s="42"/>
      <c r="F51" s="42"/>
      <c r="G51" s="42"/>
      <c r="H51" s="44"/>
      <c r="I51" s="44"/>
      <c r="J51" s="59"/>
      <c r="K51" s="42"/>
      <c r="L51" s="43"/>
      <c r="M51" s="43"/>
    </row>
    <row r="52" spans="1:13" s="25" customFormat="1" ht="45.75" customHeight="1">
      <c r="A52" s="45"/>
      <c r="B52" s="45"/>
      <c r="C52" s="46"/>
      <c r="D52" s="45"/>
      <c r="E52" s="45"/>
      <c r="F52" s="45"/>
      <c r="G52" s="45"/>
      <c r="H52" s="47"/>
      <c r="I52" s="48"/>
      <c r="J52" s="48"/>
      <c r="K52" s="60"/>
      <c r="L52" s="46"/>
      <c r="M52" s="46"/>
    </row>
    <row r="53" spans="1:13" s="26" customFormat="1">
      <c r="C53" s="49"/>
      <c r="D53" s="50"/>
      <c r="E53" s="50"/>
      <c r="F53" s="50"/>
      <c r="G53" s="50"/>
      <c r="H53" s="50"/>
      <c r="I53" s="51"/>
      <c r="J53" s="61"/>
      <c r="K53" s="50"/>
      <c r="L53" s="28"/>
    </row>
  </sheetData>
  <autoFilter ref="A3:M52" xr:uid="{00000000-0009-0000-0000-000000000000}"/>
  <mergeCells count="23">
    <mergeCell ref="A34:H34"/>
    <mergeCell ref="I30:I33"/>
    <mergeCell ref="I11:I12"/>
    <mergeCell ref="I14:I16"/>
    <mergeCell ref="I20:I21"/>
    <mergeCell ref="I23:I24"/>
    <mergeCell ref="I26:I28"/>
    <mergeCell ref="I6:I9"/>
    <mergeCell ref="A1:C1"/>
    <mergeCell ref="D1:M2"/>
    <mergeCell ref="A2:C2"/>
    <mergeCell ref="A3:A4"/>
    <mergeCell ref="C3:C4"/>
    <mergeCell ref="D3:D4"/>
    <mergeCell ref="E3:E4"/>
    <mergeCell ref="F3:F4"/>
    <mergeCell ref="G3:G4"/>
    <mergeCell ref="H3:H4"/>
    <mergeCell ref="I3:I4"/>
    <mergeCell ref="J3:J4"/>
    <mergeCell ref="K3:K4"/>
    <mergeCell ref="L3:L4"/>
    <mergeCell ref="M3:M4"/>
  </mergeCells>
  <printOptions horizontalCentered="1"/>
  <pageMargins left="0" right="0" top="0" bottom="0" header="0" footer="0"/>
  <pageSetup paperSize="9" scale="38" fitToHeight="0" orientation="portrait" r:id="rId1"/>
  <headerFooter>
    <oddFooter>&amp;CPage &amp;P of &amp;N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AR118"/>
  <sheetViews>
    <sheetView view="pageBreakPreview" zoomScale="55" zoomScaleNormal="40" zoomScaleSheetLayoutView="55" workbookViewId="0">
      <pane ySplit="4" topLeftCell="A68" activePane="bottomLeft" state="frozen"/>
      <selection pane="bottomLeft" activeCell="G71" sqref="G71"/>
    </sheetView>
  </sheetViews>
  <sheetFormatPr defaultColWidth="9.1328125" defaultRowHeight="15.4"/>
  <cols>
    <col min="1" max="1" width="8.86328125" style="27" customWidth="1"/>
    <col min="2" max="2" width="35.86328125" style="27" hidden="1" customWidth="1"/>
    <col min="3" max="3" width="45.1328125" style="28" customWidth="1"/>
    <col min="4" max="4" width="52.265625" style="29" customWidth="1"/>
    <col min="5" max="5" width="18.73046875" style="29" customWidth="1"/>
    <col min="6" max="6" width="20.3984375" style="29" customWidth="1"/>
    <col min="7" max="7" width="36.265625" style="29" customWidth="1"/>
    <col min="8" max="8" width="24.265625" style="29" customWidth="1"/>
    <col min="9" max="9" width="14.73046875" style="30" customWidth="1"/>
    <col min="10" max="10" width="20.86328125" style="31" customWidth="1"/>
    <col min="11" max="11" width="11.59765625" style="29" customWidth="1"/>
    <col min="12" max="12" width="0.1328125" style="28" customWidth="1"/>
    <col min="13" max="13" width="27.86328125" style="27" customWidth="1"/>
    <col min="14" max="16384" width="9.1328125" style="27"/>
  </cols>
  <sheetData>
    <row r="1" spans="1:44" ht="97.5" customHeight="1">
      <c r="A1" s="90"/>
      <c r="B1" s="91"/>
      <c r="C1" s="92"/>
      <c r="D1" s="93" t="s">
        <v>0</v>
      </c>
      <c r="E1" s="93"/>
      <c r="F1" s="93"/>
      <c r="G1" s="93"/>
      <c r="H1" s="93"/>
      <c r="I1" s="93"/>
      <c r="J1" s="93"/>
      <c r="K1" s="93"/>
      <c r="L1" s="93"/>
      <c r="M1" s="93"/>
    </row>
    <row r="2" spans="1:44" ht="27" customHeight="1">
      <c r="A2" s="94" t="s">
        <v>1</v>
      </c>
      <c r="B2" s="95"/>
      <c r="C2" s="96"/>
      <c r="D2" s="93"/>
      <c r="E2" s="93"/>
      <c r="F2" s="93"/>
      <c r="G2" s="93"/>
      <c r="H2" s="93"/>
      <c r="I2" s="93"/>
      <c r="J2" s="93"/>
      <c r="K2" s="93"/>
      <c r="L2" s="93"/>
      <c r="M2" s="93"/>
    </row>
    <row r="3" spans="1:44" s="21" customFormat="1" ht="38.25" customHeight="1">
      <c r="A3" s="97" t="s">
        <v>2</v>
      </c>
      <c r="B3" s="32"/>
      <c r="C3" s="97" t="s">
        <v>3</v>
      </c>
      <c r="D3" s="97" t="s">
        <v>4</v>
      </c>
      <c r="E3" s="99" t="s">
        <v>68</v>
      </c>
      <c r="F3" s="97" t="s">
        <v>5</v>
      </c>
      <c r="G3" s="98" t="s">
        <v>6</v>
      </c>
      <c r="H3" s="97" t="s">
        <v>7</v>
      </c>
      <c r="I3" s="97" t="s">
        <v>8</v>
      </c>
      <c r="J3" s="102" t="s">
        <v>9</v>
      </c>
      <c r="K3" s="97" t="s">
        <v>10</v>
      </c>
      <c r="L3" s="104" t="s">
        <v>11</v>
      </c>
      <c r="M3" s="97" t="s">
        <v>11</v>
      </c>
    </row>
    <row r="4" spans="1:44" s="21" customFormat="1" ht="23.25" customHeight="1">
      <c r="A4" s="98"/>
      <c r="B4" s="33"/>
      <c r="C4" s="98"/>
      <c r="D4" s="98"/>
      <c r="E4" s="100"/>
      <c r="F4" s="98"/>
      <c r="G4" s="101"/>
      <c r="H4" s="98"/>
      <c r="I4" s="98"/>
      <c r="J4" s="103"/>
      <c r="K4" s="98"/>
      <c r="L4" s="105"/>
      <c r="M4" s="98"/>
    </row>
    <row r="5" spans="1:44" s="21" customFormat="1" ht="72" customHeight="1">
      <c r="A5" s="67">
        <v>1</v>
      </c>
      <c r="B5" s="67"/>
      <c r="C5" s="69" t="s">
        <v>41</v>
      </c>
      <c r="D5" s="67"/>
      <c r="E5" s="67"/>
      <c r="F5" s="67"/>
      <c r="G5" s="67"/>
      <c r="H5" s="67"/>
      <c r="I5" s="67"/>
      <c r="J5" s="68"/>
      <c r="K5" s="67"/>
      <c r="L5" s="69"/>
      <c r="M5" s="67"/>
    </row>
    <row r="6" spans="1:44" s="22" customFormat="1" ht="73.5" customHeight="1">
      <c r="A6" s="37">
        <v>1</v>
      </c>
      <c r="B6" s="37" t="s">
        <v>12</v>
      </c>
      <c r="C6" s="63" t="s">
        <v>42</v>
      </c>
      <c r="D6" s="9" t="s">
        <v>46</v>
      </c>
      <c r="E6" s="9" t="s">
        <v>69</v>
      </c>
      <c r="F6" s="10" t="s">
        <v>50</v>
      </c>
      <c r="G6" s="39"/>
      <c r="H6" s="10">
        <v>4</v>
      </c>
      <c r="I6" s="89">
        <v>1</v>
      </c>
      <c r="J6" s="64">
        <f>+H6*$I$6</f>
        <v>4</v>
      </c>
      <c r="K6" s="65" t="s">
        <v>13</v>
      </c>
      <c r="L6" s="66"/>
      <c r="M6" s="37"/>
      <c r="N6" s="23"/>
      <c r="O6" s="23"/>
      <c r="P6" s="23"/>
      <c r="Q6" s="23"/>
      <c r="R6" s="23"/>
      <c r="S6" s="23"/>
      <c r="T6" s="23"/>
      <c r="U6" s="23"/>
      <c r="V6" s="23"/>
      <c r="W6" s="23"/>
      <c r="X6" s="23"/>
      <c r="Y6" s="23"/>
      <c r="Z6" s="23"/>
      <c r="AA6" s="23"/>
      <c r="AB6" s="23"/>
      <c r="AC6" s="23"/>
      <c r="AD6" s="23"/>
      <c r="AE6" s="23"/>
      <c r="AF6" s="23"/>
      <c r="AG6" s="23"/>
      <c r="AH6" s="23"/>
      <c r="AI6" s="23"/>
      <c r="AJ6" s="23"/>
      <c r="AK6" s="23"/>
      <c r="AL6" s="23"/>
      <c r="AM6" s="23"/>
      <c r="AN6" s="23"/>
      <c r="AO6" s="23"/>
      <c r="AP6" s="23"/>
      <c r="AQ6" s="23"/>
      <c r="AR6" s="23"/>
    </row>
    <row r="7" spans="1:44" s="22" customFormat="1" ht="73.5" customHeight="1">
      <c r="A7" s="37">
        <v>2</v>
      </c>
      <c r="B7" s="37"/>
      <c r="C7" s="38" t="s">
        <v>43</v>
      </c>
      <c r="D7" s="9" t="s">
        <v>47</v>
      </c>
      <c r="E7" s="9" t="s">
        <v>69</v>
      </c>
      <c r="F7" s="10" t="s">
        <v>50</v>
      </c>
      <c r="G7" s="39"/>
      <c r="H7" s="10">
        <v>2</v>
      </c>
      <c r="I7" s="89"/>
      <c r="J7" s="54">
        <f>+H7*$I$6</f>
        <v>2</v>
      </c>
      <c r="K7" s="55" t="s">
        <v>13</v>
      </c>
      <c r="L7" s="8"/>
      <c r="M7" s="10"/>
      <c r="N7" s="23"/>
      <c r="O7" s="23"/>
      <c r="P7" s="23"/>
      <c r="Q7" s="23"/>
      <c r="R7" s="23"/>
      <c r="S7" s="23"/>
      <c r="T7" s="23"/>
      <c r="U7" s="23"/>
      <c r="V7" s="23"/>
      <c r="W7" s="23"/>
      <c r="X7" s="23"/>
      <c r="Y7" s="23"/>
      <c r="Z7" s="23"/>
      <c r="AA7" s="23"/>
      <c r="AB7" s="23"/>
      <c r="AC7" s="23"/>
      <c r="AD7" s="23"/>
      <c r="AE7" s="23"/>
      <c r="AF7" s="23"/>
      <c r="AG7" s="23"/>
      <c r="AH7" s="23"/>
      <c r="AI7" s="23"/>
      <c r="AJ7" s="23"/>
      <c r="AK7" s="23"/>
      <c r="AL7" s="23"/>
      <c r="AM7" s="23"/>
      <c r="AN7" s="23"/>
      <c r="AO7" s="23"/>
      <c r="AP7" s="23"/>
      <c r="AQ7" s="23"/>
      <c r="AR7" s="23"/>
    </row>
    <row r="8" spans="1:44" s="22" customFormat="1" ht="73.5" customHeight="1">
      <c r="A8" s="37">
        <v>3</v>
      </c>
      <c r="B8" s="37"/>
      <c r="C8" s="38" t="s">
        <v>44</v>
      </c>
      <c r="D8" s="9" t="s">
        <v>48</v>
      </c>
      <c r="E8" s="9"/>
      <c r="F8" s="10" t="s">
        <v>51</v>
      </c>
      <c r="G8" s="39"/>
      <c r="H8" s="10">
        <v>16</v>
      </c>
      <c r="I8" s="89"/>
      <c r="J8" s="54">
        <f>+H8*$I$6</f>
        <v>16</v>
      </c>
      <c r="K8" s="55" t="s">
        <v>13</v>
      </c>
      <c r="L8" s="8"/>
      <c r="M8" s="10"/>
      <c r="N8" s="23"/>
      <c r="O8" s="23"/>
      <c r="P8" s="23"/>
      <c r="Q8" s="23"/>
      <c r="R8" s="23"/>
      <c r="S8" s="23"/>
      <c r="T8" s="23"/>
      <c r="U8" s="23"/>
      <c r="V8" s="23"/>
      <c r="W8" s="23"/>
      <c r="X8" s="23"/>
      <c r="Y8" s="23"/>
      <c r="Z8" s="23"/>
      <c r="AA8" s="23"/>
      <c r="AB8" s="23"/>
      <c r="AC8" s="23"/>
      <c r="AD8" s="23"/>
      <c r="AE8" s="23"/>
      <c r="AF8" s="23"/>
      <c r="AG8" s="23"/>
      <c r="AH8" s="23"/>
      <c r="AI8" s="23"/>
      <c r="AJ8" s="23"/>
      <c r="AK8" s="23"/>
      <c r="AL8" s="23"/>
      <c r="AM8" s="23"/>
      <c r="AN8" s="23"/>
      <c r="AO8" s="23"/>
      <c r="AP8" s="23"/>
      <c r="AQ8" s="23"/>
      <c r="AR8" s="23"/>
    </row>
    <row r="9" spans="1:44" s="22" customFormat="1" ht="73.5" customHeight="1">
      <c r="A9" s="37">
        <v>4</v>
      </c>
      <c r="B9" s="37"/>
      <c r="C9" s="38" t="s">
        <v>45</v>
      </c>
      <c r="D9" s="9" t="s">
        <v>49</v>
      </c>
      <c r="E9" s="9"/>
      <c r="F9" s="10" t="s">
        <v>52</v>
      </c>
      <c r="G9" s="39"/>
      <c r="H9" s="10">
        <v>2</v>
      </c>
      <c r="I9" s="89"/>
      <c r="J9" s="54">
        <f>+H9*$I$6</f>
        <v>2</v>
      </c>
      <c r="K9" s="55" t="s">
        <v>13</v>
      </c>
      <c r="L9" s="8"/>
      <c r="M9" s="10"/>
      <c r="N9" s="23"/>
      <c r="O9" s="23"/>
      <c r="P9" s="23"/>
      <c r="Q9" s="23"/>
      <c r="R9" s="23"/>
      <c r="S9" s="23"/>
      <c r="T9" s="23"/>
      <c r="U9" s="23"/>
      <c r="V9" s="23"/>
      <c r="W9" s="23"/>
      <c r="X9" s="23"/>
      <c r="Y9" s="23"/>
      <c r="Z9" s="23"/>
      <c r="AA9" s="23"/>
      <c r="AB9" s="23"/>
      <c r="AC9" s="23"/>
      <c r="AD9" s="23"/>
      <c r="AE9" s="23"/>
      <c r="AF9" s="23"/>
      <c r="AG9" s="23"/>
      <c r="AH9" s="23"/>
      <c r="AI9" s="23"/>
      <c r="AJ9" s="23"/>
      <c r="AK9" s="23"/>
      <c r="AL9" s="23"/>
      <c r="AM9" s="23"/>
      <c r="AN9" s="23"/>
      <c r="AO9" s="23"/>
      <c r="AP9" s="23"/>
      <c r="AQ9" s="23"/>
      <c r="AR9" s="23"/>
    </row>
    <row r="10" spans="1:44" s="21" customFormat="1" ht="72" customHeight="1">
      <c r="A10" s="67">
        <v>2</v>
      </c>
      <c r="B10" s="67"/>
      <c r="C10" s="73" t="s">
        <v>53</v>
      </c>
      <c r="D10" s="67"/>
      <c r="E10" s="67"/>
      <c r="F10" s="67"/>
      <c r="G10" s="67"/>
      <c r="H10" s="67"/>
      <c r="I10" s="67"/>
      <c r="J10" s="68"/>
      <c r="K10" s="67"/>
      <c r="L10" s="69"/>
      <c r="M10" s="67"/>
    </row>
    <row r="11" spans="1:44" s="22" customFormat="1" ht="73.5" customHeight="1">
      <c r="A11" s="37">
        <v>1</v>
      </c>
      <c r="B11" s="37" t="s">
        <v>12</v>
      </c>
      <c r="C11" s="63" t="s">
        <v>42</v>
      </c>
      <c r="D11" s="9" t="s">
        <v>46</v>
      </c>
      <c r="E11" s="9" t="s">
        <v>69</v>
      </c>
      <c r="F11" s="10" t="s">
        <v>50</v>
      </c>
      <c r="G11" s="39"/>
      <c r="H11" s="10">
        <v>4</v>
      </c>
      <c r="I11" s="89">
        <v>1</v>
      </c>
      <c r="J11" s="64">
        <f>+H11*$I$6</f>
        <v>4</v>
      </c>
      <c r="K11" s="65" t="s">
        <v>13</v>
      </c>
      <c r="L11" s="66"/>
      <c r="M11" s="37"/>
      <c r="N11" s="23"/>
      <c r="O11" s="23"/>
      <c r="P11" s="23"/>
      <c r="Q11" s="23"/>
      <c r="R11" s="23"/>
      <c r="S11" s="23"/>
      <c r="T11" s="23"/>
      <c r="U11" s="23"/>
      <c r="V11" s="23"/>
      <c r="W11" s="23"/>
      <c r="X11" s="23"/>
      <c r="Y11" s="23"/>
      <c r="Z11" s="23"/>
      <c r="AA11" s="23"/>
      <c r="AB11" s="23"/>
      <c r="AC11" s="23"/>
      <c r="AD11" s="23"/>
      <c r="AE11" s="23"/>
      <c r="AF11" s="23"/>
      <c r="AG11" s="23"/>
      <c r="AH11" s="23"/>
      <c r="AI11" s="23"/>
      <c r="AJ11" s="23"/>
      <c r="AK11" s="23"/>
      <c r="AL11" s="23"/>
      <c r="AM11" s="23"/>
      <c r="AN11" s="23"/>
      <c r="AO11" s="23"/>
      <c r="AP11" s="23"/>
      <c r="AQ11" s="23"/>
      <c r="AR11" s="23"/>
    </row>
    <row r="12" spans="1:44" s="22" customFormat="1" ht="73.5" customHeight="1">
      <c r="A12" s="37">
        <v>3</v>
      </c>
      <c r="B12" s="37"/>
      <c r="C12" s="38" t="s">
        <v>44</v>
      </c>
      <c r="D12" s="9" t="s">
        <v>48</v>
      </c>
      <c r="E12" s="9"/>
      <c r="F12" s="10" t="s">
        <v>51</v>
      </c>
      <c r="G12" s="39"/>
      <c r="H12" s="10">
        <v>16</v>
      </c>
      <c r="I12" s="89"/>
      <c r="J12" s="54">
        <f>+H12*$I$6</f>
        <v>16</v>
      </c>
      <c r="K12" s="55" t="s">
        <v>13</v>
      </c>
      <c r="L12" s="8"/>
      <c r="M12" s="10"/>
      <c r="N12" s="23"/>
      <c r="O12" s="23"/>
      <c r="P12" s="23"/>
      <c r="Q12" s="23"/>
      <c r="R12" s="23"/>
      <c r="S12" s="23"/>
      <c r="T12" s="23"/>
      <c r="U12" s="23"/>
      <c r="V12" s="23"/>
      <c r="W12" s="23"/>
      <c r="X12" s="23"/>
      <c r="Y12" s="23"/>
      <c r="Z12" s="23"/>
      <c r="AA12" s="23"/>
      <c r="AB12" s="23"/>
      <c r="AC12" s="23"/>
      <c r="AD12" s="23"/>
      <c r="AE12" s="23"/>
      <c r="AF12" s="23"/>
      <c r="AG12" s="23"/>
      <c r="AH12" s="23"/>
      <c r="AI12" s="23"/>
      <c r="AJ12" s="23"/>
      <c r="AK12" s="23"/>
      <c r="AL12" s="23"/>
      <c r="AM12" s="23"/>
      <c r="AN12" s="23"/>
      <c r="AO12" s="23"/>
      <c r="AP12" s="23"/>
      <c r="AQ12" s="23"/>
      <c r="AR12" s="23"/>
    </row>
    <row r="13" spans="1:44" s="21" customFormat="1" ht="72" customHeight="1">
      <c r="A13" s="67">
        <v>3</v>
      </c>
      <c r="B13" s="67"/>
      <c r="C13" s="73" t="s">
        <v>54</v>
      </c>
      <c r="D13" s="67"/>
      <c r="E13" s="67"/>
      <c r="F13" s="67"/>
      <c r="G13" s="67"/>
      <c r="H13" s="67"/>
      <c r="I13" s="67"/>
      <c r="J13" s="68"/>
      <c r="K13" s="67"/>
      <c r="L13" s="69"/>
      <c r="M13" s="67"/>
    </row>
    <row r="14" spans="1:44" s="22" customFormat="1" ht="73.5" customHeight="1">
      <c r="A14" s="37">
        <v>1</v>
      </c>
      <c r="B14" s="37" t="s">
        <v>12</v>
      </c>
      <c r="C14" s="63" t="s">
        <v>42</v>
      </c>
      <c r="D14" s="9" t="s">
        <v>46</v>
      </c>
      <c r="E14" s="9" t="s">
        <v>69</v>
      </c>
      <c r="F14" s="10" t="s">
        <v>50</v>
      </c>
      <c r="G14" s="39"/>
      <c r="H14" s="10">
        <v>4</v>
      </c>
      <c r="I14" s="89">
        <v>1</v>
      </c>
      <c r="J14" s="64">
        <f>+H14*$I$6</f>
        <v>4</v>
      </c>
      <c r="K14" s="65" t="s">
        <v>13</v>
      </c>
      <c r="L14" s="66"/>
      <c r="M14" s="37"/>
      <c r="N14" s="23"/>
      <c r="O14" s="23"/>
      <c r="P14" s="23"/>
      <c r="Q14" s="23"/>
      <c r="R14" s="23"/>
      <c r="S14" s="23"/>
      <c r="T14" s="23"/>
      <c r="U14" s="23"/>
      <c r="V14" s="23"/>
      <c r="W14" s="23"/>
      <c r="X14" s="23"/>
      <c r="Y14" s="23"/>
      <c r="Z14" s="23"/>
      <c r="AA14" s="23"/>
      <c r="AB14" s="23"/>
      <c r="AC14" s="23"/>
      <c r="AD14" s="23"/>
      <c r="AE14" s="23"/>
      <c r="AF14" s="23"/>
      <c r="AG14" s="23"/>
      <c r="AH14" s="23"/>
      <c r="AI14" s="23"/>
      <c r="AJ14" s="23"/>
      <c r="AK14" s="23"/>
      <c r="AL14" s="23"/>
      <c r="AM14" s="23"/>
      <c r="AN14" s="23"/>
      <c r="AO14" s="23"/>
      <c r="AP14" s="23"/>
      <c r="AQ14" s="23"/>
      <c r="AR14" s="23"/>
    </row>
    <row r="15" spans="1:44" s="22" customFormat="1" ht="73.5" customHeight="1">
      <c r="A15" s="37">
        <v>2</v>
      </c>
      <c r="B15" s="37"/>
      <c r="C15" s="38" t="s">
        <v>44</v>
      </c>
      <c r="D15" s="9" t="s">
        <v>48</v>
      </c>
      <c r="E15" s="9"/>
      <c r="F15" s="10" t="s">
        <v>51</v>
      </c>
      <c r="G15" s="39"/>
      <c r="H15" s="10">
        <v>16</v>
      </c>
      <c r="I15" s="89"/>
      <c r="J15" s="54">
        <f>+H15*$I$6</f>
        <v>16</v>
      </c>
      <c r="K15" s="55" t="s">
        <v>13</v>
      </c>
      <c r="L15" s="8"/>
      <c r="M15" s="10"/>
      <c r="N15" s="23"/>
      <c r="O15" s="23"/>
      <c r="P15" s="23"/>
      <c r="Q15" s="23"/>
      <c r="R15" s="23"/>
      <c r="S15" s="23"/>
      <c r="T15" s="23"/>
      <c r="U15" s="23"/>
      <c r="V15" s="23"/>
      <c r="W15" s="23"/>
      <c r="X15" s="23"/>
      <c r="Y15" s="23"/>
      <c r="Z15" s="23"/>
      <c r="AA15" s="23"/>
      <c r="AB15" s="23"/>
      <c r="AC15" s="23"/>
      <c r="AD15" s="23"/>
      <c r="AE15" s="23"/>
      <c r="AF15" s="23"/>
      <c r="AG15" s="23"/>
      <c r="AH15" s="23"/>
      <c r="AI15" s="23"/>
      <c r="AJ15" s="23"/>
      <c r="AK15" s="23"/>
      <c r="AL15" s="23"/>
      <c r="AM15" s="23"/>
      <c r="AN15" s="23"/>
      <c r="AO15" s="23"/>
      <c r="AP15" s="23"/>
      <c r="AQ15" s="23"/>
      <c r="AR15" s="23"/>
    </row>
    <row r="16" spans="1:44" s="22" customFormat="1" ht="73.5" customHeight="1">
      <c r="A16" s="37">
        <v>3</v>
      </c>
      <c r="B16" s="37"/>
      <c r="C16" s="38" t="s">
        <v>45</v>
      </c>
      <c r="D16" s="9" t="s">
        <v>49</v>
      </c>
      <c r="E16" s="9"/>
      <c r="F16" s="10" t="s">
        <v>52</v>
      </c>
      <c r="G16" s="39"/>
      <c r="H16" s="10">
        <v>2</v>
      </c>
      <c r="I16" s="89"/>
      <c r="J16" s="54">
        <f>+H16*$I$6</f>
        <v>2</v>
      </c>
      <c r="K16" s="55" t="s">
        <v>13</v>
      </c>
      <c r="L16" s="8"/>
      <c r="M16" s="10"/>
      <c r="N16" s="23"/>
      <c r="O16" s="23"/>
      <c r="P16" s="23"/>
      <c r="Q16" s="23"/>
      <c r="R16" s="23"/>
      <c r="S16" s="23"/>
      <c r="T16" s="23"/>
      <c r="U16" s="23"/>
      <c r="V16" s="23"/>
      <c r="W16" s="23"/>
      <c r="X16" s="23"/>
      <c r="Y16" s="23"/>
      <c r="Z16" s="23"/>
      <c r="AA16" s="23"/>
      <c r="AB16" s="23"/>
      <c r="AC16" s="23"/>
      <c r="AD16" s="23"/>
      <c r="AE16" s="23"/>
      <c r="AF16" s="23"/>
      <c r="AG16" s="23"/>
      <c r="AH16" s="23"/>
      <c r="AI16" s="23"/>
      <c r="AJ16" s="23"/>
      <c r="AK16" s="23"/>
      <c r="AL16" s="23"/>
      <c r="AM16" s="23"/>
      <c r="AN16" s="23"/>
      <c r="AO16" s="23"/>
      <c r="AP16" s="23"/>
      <c r="AQ16" s="23"/>
      <c r="AR16" s="23"/>
    </row>
    <row r="17" spans="1:44" s="21" customFormat="1" ht="72" customHeight="1">
      <c r="A17" s="67"/>
      <c r="B17" s="67"/>
      <c r="C17" s="73" t="s">
        <v>55</v>
      </c>
      <c r="D17" s="67"/>
      <c r="E17" s="67"/>
      <c r="F17" s="67"/>
      <c r="G17" s="67"/>
      <c r="H17" s="67"/>
      <c r="I17" s="67"/>
      <c r="J17" s="68"/>
      <c r="K17" s="67"/>
      <c r="L17" s="69"/>
      <c r="M17" s="67"/>
    </row>
    <row r="18" spans="1:44" s="22" customFormat="1" ht="73.5" customHeight="1">
      <c r="A18" s="37">
        <v>1</v>
      </c>
      <c r="B18" s="37" t="s">
        <v>12</v>
      </c>
      <c r="C18" s="63" t="s">
        <v>56</v>
      </c>
      <c r="D18" s="71" t="s">
        <v>61</v>
      </c>
      <c r="E18" s="9" t="s">
        <v>69</v>
      </c>
      <c r="F18" s="10" t="s">
        <v>66</v>
      </c>
      <c r="G18" s="39"/>
      <c r="H18" s="10">
        <v>4</v>
      </c>
      <c r="I18" s="89">
        <v>1</v>
      </c>
      <c r="J18" s="64">
        <f>+H18*$I$6</f>
        <v>4</v>
      </c>
      <c r="K18" s="65" t="s">
        <v>13</v>
      </c>
      <c r="L18" s="66"/>
      <c r="M18" s="37"/>
      <c r="N18" s="23"/>
      <c r="O18" s="23"/>
      <c r="P18" s="23"/>
      <c r="Q18" s="23"/>
      <c r="R18" s="23"/>
      <c r="S18" s="23"/>
      <c r="T18" s="23"/>
      <c r="U18" s="23"/>
      <c r="V18" s="23"/>
      <c r="W18" s="23"/>
      <c r="X18" s="23"/>
      <c r="Y18" s="23"/>
      <c r="Z18" s="23"/>
      <c r="AA18" s="23"/>
      <c r="AB18" s="23"/>
      <c r="AC18" s="23"/>
      <c r="AD18" s="23"/>
      <c r="AE18" s="23"/>
      <c r="AF18" s="23"/>
      <c r="AG18" s="23"/>
      <c r="AH18" s="23"/>
      <c r="AI18" s="23"/>
      <c r="AJ18" s="23"/>
      <c r="AK18" s="23"/>
      <c r="AL18" s="23"/>
      <c r="AM18" s="23"/>
      <c r="AN18" s="23"/>
      <c r="AO18" s="23"/>
      <c r="AP18" s="23"/>
      <c r="AQ18" s="23"/>
      <c r="AR18" s="23"/>
    </row>
    <row r="19" spans="1:44" s="22" customFormat="1" ht="73.5" customHeight="1">
      <c r="A19" s="37">
        <v>2</v>
      </c>
      <c r="B19" s="37"/>
      <c r="C19" s="38" t="s">
        <v>57</v>
      </c>
      <c r="D19" s="72" t="s">
        <v>62</v>
      </c>
      <c r="E19" s="72"/>
      <c r="F19" s="10" t="s">
        <v>51</v>
      </c>
      <c r="G19" s="39"/>
      <c r="H19" s="10">
        <v>5</v>
      </c>
      <c r="I19" s="89"/>
      <c r="J19" s="54">
        <f>+H19*$I$6</f>
        <v>5</v>
      </c>
      <c r="K19" s="55" t="s">
        <v>13</v>
      </c>
      <c r="L19" s="8"/>
      <c r="M19" s="10"/>
      <c r="N19" s="23"/>
      <c r="O19" s="23"/>
      <c r="P19" s="23"/>
      <c r="Q19" s="23"/>
      <c r="R19" s="23"/>
      <c r="S19" s="23"/>
      <c r="T19" s="23"/>
      <c r="U19" s="23"/>
      <c r="V19" s="23"/>
      <c r="W19" s="23"/>
      <c r="X19" s="23"/>
      <c r="Y19" s="23"/>
      <c r="Z19" s="23"/>
      <c r="AA19" s="23"/>
      <c r="AB19" s="23"/>
      <c r="AC19" s="23"/>
      <c r="AD19" s="23"/>
      <c r="AE19" s="23"/>
      <c r="AF19" s="23"/>
      <c r="AG19" s="23"/>
      <c r="AH19" s="23"/>
      <c r="AI19" s="23"/>
      <c r="AJ19" s="23"/>
      <c r="AK19" s="23"/>
      <c r="AL19" s="23"/>
      <c r="AM19" s="23"/>
      <c r="AN19" s="23"/>
      <c r="AO19" s="23"/>
      <c r="AP19" s="23"/>
      <c r="AQ19" s="23"/>
      <c r="AR19" s="23"/>
    </row>
    <row r="20" spans="1:44" s="22" customFormat="1" ht="73.5" customHeight="1">
      <c r="A20" s="37">
        <v>3</v>
      </c>
      <c r="B20" s="37"/>
      <c r="C20" s="38" t="s">
        <v>58</v>
      </c>
      <c r="D20" s="72" t="s">
        <v>63</v>
      </c>
      <c r="E20" s="72"/>
      <c r="F20" s="10" t="s">
        <v>51</v>
      </c>
      <c r="G20" s="39"/>
      <c r="H20" s="10">
        <v>5</v>
      </c>
      <c r="I20" s="89"/>
      <c r="J20" s="54">
        <f>+H20*$I$6</f>
        <v>5</v>
      </c>
      <c r="K20" s="55" t="s">
        <v>13</v>
      </c>
      <c r="L20" s="8"/>
      <c r="M20" s="10"/>
      <c r="N20" s="23"/>
      <c r="O20" s="23"/>
      <c r="P20" s="23"/>
      <c r="Q20" s="23"/>
      <c r="R20" s="23"/>
      <c r="S20" s="23"/>
      <c r="T20" s="23"/>
      <c r="U20" s="23"/>
      <c r="V20" s="23"/>
      <c r="W20" s="23"/>
      <c r="X20" s="23"/>
      <c r="Y20" s="23"/>
      <c r="Z20" s="23"/>
      <c r="AA20" s="23"/>
      <c r="AB20" s="23"/>
      <c r="AC20" s="23"/>
      <c r="AD20" s="23"/>
      <c r="AE20" s="23"/>
      <c r="AF20" s="23"/>
      <c r="AG20" s="23"/>
      <c r="AH20" s="23"/>
      <c r="AI20" s="23"/>
      <c r="AJ20" s="23"/>
      <c r="AK20" s="23"/>
      <c r="AL20" s="23"/>
      <c r="AM20" s="23"/>
      <c r="AN20" s="23"/>
      <c r="AO20" s="23"/>
      <c r="AP20" s="23"/>
      <c r="AQ20" s="23"/>
      <c r="AR20" s="23"/>
    </row>
    <row r="21" spans="1:44" s="22" customFormat="1" ht="73.5" customHeight="1">
      <c r="A21" s="37">
        <v>4</v>
      </c>
      <c r="B21" s="37"/>
      <c r="C21" s="38" t="s">
        <v>59</v>
      </c>
      <c r="D21" s="72" t="s">
        <v>64</v>
      </c>
      <c r="E21" s="74" t="s">
        <v>70</v>
      </c>
      <c r="F21" s="10" t="s">
        <v>67</v>
      </c>
      <c r="G21" s="39"/>
      <c r="H21" s="10">
        <v>5</v>
      </c>
      <c r="I21" s="89"/>
      <c r="J21" s="54">
        <f>+H21*$I$6</f>
        <v>5</v>
      </c>
      <c r="K21" s="55" t="s">
        <v>13</v>
      </c>
      <c r="L21" s="8"/>
      <c r="M21" s="10"/>
      <c r="N21" s="23"/>
      <c r="O21" s="23"/>
      <c r="P21" s="23"/>
      <c r="Q21" s="23"/>
      <c r="R21" s="23"/>
      <c r="S21" s="23"/>
      <c r="T21" s="23"/>
      <c r="U21" s="23"/>
      <c r="V21" s="23"/>
      <c r="W21" s="23"/>
      <c r="X21" s="23"/>
      <c r="Y21" s="23"/>
      <c r="Z21" s="23"/>
      <c r="AA21" s="23"/>
      <c r="AB21" s="23"/>
      <c r="AC21" s="23"/>
      <c r="AD21" s="23"/>
      <c r="AE21" s="23"/>
      <c r="AF21" s="23"/>
      <c r="AG21" s="23"/>
      <c r="AH21" s="23"/>
      <c r="AI21" s="23"/>
      <c r="AJ21" s="23"/>
      <c r="AK21" s="23"/>
      <c r="AL21" s="23"/>
      <c r="AM21" s="23"/>
      <c r="AN21" s="23"/>
      <c r="AO21" s="23"/>
      <c r="AP21" s="23"/>
      <c r="AQ21" s="23"/>
      <c r="AR21" s="23"/>
    </row>
    <row r="22" spans="1:44" s="22" customFormat="1" ht="73.5" customHeight="1">
      <c r="A22" s="37">
        <v>5</v>
      </c>
      <c r="B22" s="37"/>
      <c r="C22" s="38" t="s">
        <v>60</v>
      </c>
      <c r="D22" s="72" t="s">
        <v>65</v>
      </c>
      <c r="E22" s="72"/>
      <c r="F22" s="10" t="s">
        <v>51</v>
      </c>
      <c r="G22" s="39"/>
      <c r="H22" s="10">
        <v>1</v>
      </c>
      <c r="I22" s="89"/>
      <c r="J22" s="54">
        <f>+H22*$I$6</f>
        <v>1</v>
      </c>
      <c r="K22" s="55" t="s">
        <v>13</v>
      </c>
      <c r="L22" s="8"/>
      <c r="M22" s="10"/>
      <c r="N22" s="23"/>
      <c r="O22" s="23"/>
      <c r="P22" s="23"/>
      <c r="Q22" s="23"/>
      <c r="R22" s="23"/>
      <c r="S22" s="23"/>
      <c r="T22" s="23"/>
      <c r="U22" s="23"/>
      <c r="V22" s="23"/>
      <c r="W22" s="23"/>
      <c r="X22" s="23"/>
      <c r="Y22" s="23"/>
      <c r="Z22" s="23"/>
      <c r="AA22" s="23"/>
      <c r="AB22" s="23"/>
      <c r="AC22" s="23"/>
      <c r="AD22" s="23"/>
      <c r="AE22" s="23"/>
      <c r="AF22" s="23"/>
      <c r="AG22" s="23"/>
      <c r="AH22" s="23"/>
      <c r="AI22" s="23"/>
      <c r="AJ22" s="23"/>
      <c r="AK22" s="23"/>
      <c r="AL22" s="23"/>
      <c r="AM22" s="23"/>
      <c r="AN22" s="23"/>
      <c r="AO22" s="23"/>
      <c r="AP22" s="23"/>
      <c r="AQ22" s="23"/>
      <c r="AR22" s="23"/>
    </row>
    <row r="23" spans="1:44" s="21" customFormat="1" ht="72" customHeight="1">
      <c r="A23" s="67"/>
      <c r="B23" s="67"/>
      <c r="C23" s="73" t="s">
        <v>71</v>
      </c>
      <c r="D23" s="67"/>
      <c r="E23" s="67"/>
      <c r="F23" s="67"/>
      <c r="G23" s="67"/>
      <c r="H23" s="67"/>
      <c r="I23" s="67"/>
      <c r="J23" s="68"/>
      <c r="K23" s="67"/>
      <c r="L23" s="69"/>
      <c r="M23" s="67"/>
    </row>
    <row r="24" spans="1:44" s="22" customFormat="1" ht="73.5" customHeight="1">
      <c r="A24" s="37">
        <v>1</v>
      </c>
      <c r="B24" s="37" t="s">
        <v>12</v>
      </c>
      <c r="C24" s="63" t="s">
        <v>72</v>
      </c>
      <c r="D24" s="75" t="s">
        <v>73</v>
      </c>
      <c r="E24" s="9" t="s">
        <v>69</v>
      </c>
      <c r="F24" s="76" t="s">
        <v>50</v>
      </c>
      <c r="G24" s="39"/>
      <c r="H24" s="10">
        <v>4</v>
      </c>
      <c r="I24" s="40">
        <v>1</v>
      </c>
      <c r="J24" s="64">
        <f>+H24*$I$6</f>
        <v>4</v>
      </c>
      <c r="K24" s="65" t="s">
        <v>13</v>
      </c>
      <c r="L24" s="66"/>
      <c r="M24" s="37"/>
      <c r="N24" s="23"/>
      <c r="O24" s="23"/>
      <c r="P24" s="23"/>
      <c r="Q24" s="23"/>
      <c r="R24" s="23"/>
      <c r="S24" s="23"/>
      <c r="T24" s="23"/>
      <c r="U24" s="23"/>
      <c r="V24" s="23"/>
      <c r="W24" s="23"/>
      <c r="X24" s="23"/>
      <c r="Y24" s="23"/>
      <c r="Z24" s="23"/>
      <c r="AA24" s="23"/>
      <c r="AB24" s="23"/>
      <c r="AC24" s="23"/>
      <c r="AD24" s="23"/>
      <c r="AE24" s="23"/>
      <c r="AF24" s="23"/>
      <c r="AG24" s="23"/>
      <c r="AH24" s="23"/>
      <c r="AI24" s="23"/>
      <c r="AJ24" s="23"/>
      <c r="AK24" s="23"/>
      <c r="AL24" s="23"/>
      <c r="AM24" s="23"/>
      <c r="AN24" s="23"/>
      <c r="AO24" s="23"/>
      <c r="AP24" s="23"/>
      <c r="AQ24" s="23"/>
      <c r="AR24" s="23"/>
    </row>
    <row r="25" spans="1:44" s="21" customFormat="1" ht="72" customHeight="1">
      <c r="A25" s="67"/>
      <c r="B25" s="67"/>
      <c r="C25" s="73" t="s">
        <v>74</v>
      </c>
      <c r="D25" s="67"/>
      <c r="E25" s="67"/>
      <c r="F25" s="67"/>
      <c r="G25" s="67"/>
      <c r="H25" s="67"/>
      <c r="I25" s="67"/>
      <c r="J25" s="68"/>
      <c r="K25" s="67"/>
      <c r="L25" s="69"/>
      <c r="M25" s="67"/>
    </row>
    <row r="26" spans="1:44" s="22" customFormat="1" ht="73.5" customHeight="1">
      <c r="A26" s="37">
        <v>1</v>
      </c>
      <c r="B26" s="37" t="s">
        <v>12</v>
      </c>
      <c r="C26" s="63" t="s">
        <v>42</v>
      </c>
      <c r="D26" s="9" t="s">
        <v>46</v>
      </c>
      <c r="E26" s="9" t="s">
        <v>69</v>
      </c>
      <c r="F26" s="10" t="s">
        <v>50</v>
      </c>
      <c r="G26" s="39"/>
      <c r="H26" s="10">
        <v>4</v>
      </c>
      <c r="I26" s="89">
        <v>1</v>
      </c>
      <c r="J26" s="64">
        <f>+H26*$I$6</f>
        <v>4</v>
      </c>
      <c r="K26" s="65" t="s">
        <v>13</v>
      </c>
      <c r="L26" s="66"/>
      <c r="M26" s="37"/>
      <c r="N26" s="23"/>
      <c r="O26" s="23"/>
      <c r="P26" s="23"/>
      <c r="Q26" s="23"/>
      <c r="R26" s="23"/>
      <c r="S26" s="23"/>
      <c r="T26" s="23"/>
      <c r="U26" s="23"/>
      <c r="V26" s="23"/>
      <c r="W26" s="23"/>
      <c r="X26" s="23"/>
      <c r="Y26" s="23"/>
      <c r="Z26" s="23"/>
      <c r="AA26" s="23"/>
      <c r="AB26" s="23"/>
      <c r="AC26" s="23"/>
      <c r="AD26" s="23"/>
      <c r="AE26" s="23"/>
      <c r="AF26" s="23"/>
      <c r="AG26" s="23"/>
      <c r="AH26" s="23"/>
      <c r="AI26" s="23"/>
      <c r="AJ26" s="23"/>
      <c r="AK26" s="23"/>
      <c r="AL26" s="23"/>
      <c r="AM26" s="23"/>
      <c r="AN26" s="23"/>
      <c r="AO26" s="23"/>
      <c r="AP26" s="23"/>
      <c r="AQ26" s="23"/>
      <c r="AR26" s="23"/>
    </row>
    <row r="27" spans="1:44" s="22" customFormat="1" ht="73.5" customHeight="1">
      <c r="A27" s="37">
        <v>2</v>
      </c>
      <c r="B27" s="37"/>
      <c r="C27" s="38" t="s">
        <v>44</v>
      </c>
      <c r="D27" s="9" t="s">
        <v>48</v>
      </c>
      <c r="E27" s="9"/>
      <c r="F27" s="10" t="s">
        <v>51</v>
      </c>
      <c r="G27" s="39"/>
      <c r="H27" s="10">
        <v>16</v>
      </c>
      <c r="I27" s="89"/>
      <c r="J27" s="54">
        <f>+H27*$I$6</f>
        <v>16</v>
      </c>
      <c r="K27" s="55" t="s">
        <v>13</v>
      </c>
      <c r="L27" s="8"/>
      <c r="M27" s="10"/>
      <c r="N27" s="23"/>
      <c r="O27" s="23"/>
      <c r="P27" s="23"/>
      <c r="Q27" s="23"/>
      <c r="R27" s="23"/>
      <c r="S27" s="23"/>
      <c r="T27" s="23"/>
      <c r="U27" s="23"/>
      <c r="V27" s="23"/>
      <c r="W27" s="23"/>
      <c r="X27" s="23"/>
      <c r="Y27" s="23"/>
      <c r="Z27" s="23"/>
      <c r="AA27" s="23"/>
      <c r="AB27" s="23"/>
      <c r="AC27" s="23"/>
      <c r="AD27" s="23"/>
      <c r="AE27" s="23"/>
      <c r="AF27" s="23"/>
      <c r="AG27" s="23"/>
      <c r="AH27" s="23"/>
      <c r="AI27" s="23"/>
      <c r="AJ27" s="23"/>
      <c r="AK27" s="23"/>
      <c r="AL27" s="23"/>
      <c r="AM27" s="23"/>
      <c r="AN27" s="23"/>
      <c r="AO27" s="23"/>
      <c r="AP27" s="23"/>
      <c r="AQ27" s="23"/>
      <c r="AR27" s="23"/>
    </row>
    <row r="28" spans="1:44" s="21" customFormat="1" ht="72" customHeight="1">
      <c r="A28" s="67"/>
      <c r="B28" s="67"/>
      <c r="C28" s="73" t="s">
        <v>81</v>
      </c>
      <c r="D28" s="67"/>
      <c r="E28" s="67"/>
      <c r="F28" s="67"/>
      <c r="G28" s="67"/>
      <c r="H28" s="67"/>
      <c r="I28" s="67"/>
      <c r="J28" s="68"/>
      <c r="K28" s="67"/>
      <c r="L28" s="69"/>
      <c r="M28" s="67"/>
    </row>
    <row r="29" spans="1:44" s="22" customFormat="1" ht="73.5" customHeight="1">
      <c r="A29" s="37">
        <v>1</v>
      </c>
      <c r="B29" s="37" t="s">
        <v>12</v>
      </c>
      <c r="C29" s="63" t="s">
        <v>72</v>
      </c>
      <c r="D29" s="75" t="s">
        <v>75</v>
      </c>
      <c r="E29" s="9" t="s">
        <v>69</v>
      </c>
      <c r="F29" s="76" t="s">
        <v>50</v>
      </c>
      <c r="G29" s="39"/>
      <c r="H29" s="10">
        <v>6</v>
      </c>
      <c r="I29" s="89">
        <v>5</v>
      </c>
      <c r="J29" s="64">
        <f>+H29*$I$6</f>
        <v>6</v>
      </c>
      <c r="K29" s="65" t="s">
        <v>13</v>
      </c>
      <c r="L29" s="66"/>
      <c r="M29" s="37"/>
      <c r="N29" s="23"/>
      <c r="O29" s="23"/>
      <c r="P29" s="23"/>
      <c r="Q29" s="23"/>
      <c r="R29" s="23"/>
      <c r="S29" s="23"/>
      <c r="T29" s="23"/>
      <c r="U29" s="23"/>
      <c r="V29" s="23"/>
      <c r="W29" s="23"/>
      <c r="X29" s="23"/>
      <c r="Y29" s="23"/>
      <c r="Z29" s="23"/>
      <c r="AA29" s="23"/>
      <c r="AB29" s="23"/>
      <c r="AC29" s="23"/>
      <c r="AD29" s="23"/>
      <c r="AE29" s="23"/>
      <c r="AF29" s="23"/>
      <c r="AG29" s="23"/>
      <c r="AH29" s="23"/>
      <c r="AI29" s="23"/>
      <c r="AJ29" s="23"/>
      <c r="AK29" s="23"/>
      <c r="AL29" s="23"/>
      <c r="AM29" s="23"/>
      <c r="AN29" s="23"/>
      <c r="AO29" s="23"/>
      <c r="AP29" s="23"/>
      <c r="AQ29" s="23"/>
      <c r="AR29" s="23"/>
    </row>
    <row r="30" spans="1:44" s="22" customFormat="1" ht="73.5" customHeight="1">
      <c r="A30" s="37">
        <v>2</v>
      </c>
      <c r="B30" s="37"/>
      <c r="C30" s="38" t="s">
        <v>45</v>
      </c>
      <c r="D30" s="9" t="s">
        <v>49</v>
      </c>
      <c r="E30" s="9"/>
      <c r="F30" s="10" t="s">
        <v>52</v>
      </c>
      <c r="G30" s="39"/>
      <c r="H30" s="10">
        <v>2</v>
      </c>
      <c r="I30" s="89"/>
      <c r="J30" s="54">
        <f>+H30*$I$6</f>
        <v>2</v>
      </c>
      <c r="K30" s="55" t="s">
        <v>13</v>
      </c>
      <c r="L30" s="8"/>
      <c r="M30" s="10"/>
      <c r="N30" s="23"/>
      <c r="O30" s="23"/>
      <c r="P30" s="23"/>
      <c r="Q30" s="23"/>
      <c r="R30" s="23"/>
      <c r="S30" s="23"/>
      <c r="T30" s="23"/>
      <c r="U30" s="23"/>
      <c r="V30" s="23"/>
      <c r="W30" s="23"/>
      <c r="X30" s="23"/>
      <c r="Y30" s="23"/>
      <c r="Z30" s="23"/>
      <c r="AA30" s="23"/>
      <c r="AB30" s="23"/>
      <c r="AC30" s="23"/>
      <c r="AD30" s="23"/>
      <c r="AE30" s="23"/>
      <c r="AF30" s="23"/>
      <c r="AG30" s="23"/>
      <c r="AH30" s="23"/>
      <c r="AI30" s="23"/>
      <c r="AJ30" s="23"/>
      <c r="AK30" s="23"/>
      <c r="AL30" s="23"/>
      <c r="AM30" s="23"/>
      <c r="AN30" s="23"/>
      <c r="AO30" s="23"/>
      <c r="AP30" s="23"/>
      <c r="AQ30" s="23"/>
      <c r="AR30" s="23"/>
    </row>
    <row r="31" spans="1:44" s="21" customFormat="1" ht="72" customHeight="1">
      <c r="A31" s="67"/>
      <c r="B31" s="67"/>
      <c r="C31" s="73" t="s">
        <v>76</v>
      </c>
      <c r="D31" s="67"/>
      <c r="E31" s="67"/>
      <c r="F31" s="67"/>
      <c r="G31" s="67"/>
      <c r="H31" s="67"/>
      <c r="I31" s="67"/>
      <c r="J31" s="68"/>
      <c r="K31" s="67"/>
      <c r="L31" s="69"/>
      <c r="M31" s="67"/>
    </row>
    <row r="32" spans="1:44" s="22" customFormat="1" ht="73.5" customHeight="1">
      <c r="A32" s="37">
        <v>1</v>
      </c>
      <c r="B32" s="37" t="s">
        <v>12</v>
      </c>
      <c r="C32" s="63" t="s">
        <v>72</v>
      </c>
      <c r="D32" s="77" t="s">
        <v>73</v>
      </c>
      <c r="E32" s="9" t="s">
        <v>69</v>
      </c>
      <c r="F32" s="76" t="s">
        <v>50</v>
      </c>
      <c r="G32" s="39"/>
      <c r="H32" s="10">
        <v>4</v>
      </c>
      <c r="I32" s="89">
        <v>4</v>
      </c>
      <c r="J32" s="64">
        <f>+H32*$I$6</f>
        <v>4</v>
      </c>
      <c r="K32" s="65" t="s">
        <v>13</v>
      </c>
      <c r="L32" s="66"/>
      <c r="M32" s="37"/>
      <c r="N32" s="23"/>
      <c r="O32" s="23"/>
      <c r="P32" s="23"/>
      <c r="Q32" s="23"/>
      <c r="R32" s="23"/>
      <c r="S32" s="23"/>
      <c r="T32" s="23"/>
      <c r="U32" s="23"/>
      <c r="V32" s="23"/>
      <c r="W32" s="23"/>
      <c r="X32" s="23"/>
      <c r="Y32" s="23"/>
      <c r="Z32" s="23"/>
      <c r="AA32" s="23"/>
      <c r="AB32" s="23"/>
      <c r="AC32" s="23"/>
      <c r="AD32" s="23"/>
      <c r="AE32" s="23"/>
      <c r="AF32" s="23"/>
      <c r="AG32" s="23"/>
      <c r="AH32" s="23"/>
      <c r="AI32" s="23"/>
      <c r="AJ32" s="23"/>
      <c r="AK32" s="23"/>
      <c r="AL32" s="23"/>
      <c r="AM32" s="23"/>
      <c r="AN32" s="23"/>
      <c r="AO32" s="23"/>
      <c r="AP32" s="23"/>
      <c r="AQ32" s="23"/>
      <c r="AR32" s="23"/>
    </row>
    <row r="33" spans="1:44" s="22" customFormat="1" ht="73.5" customHeight="1">
      <c r="A33" s="37">
        <v>2</v>
      </c>
      <c r="B33" s="37"/>
      <c r="C33" s="38" t="s">
        <v>77</v>
      </c>
      <c r="D33" s="9" t="s">
        <v>79</v>
      </c>
      <c r="E33" s="77" t="s">
        <v>69</v>
      </c>
      <c r="F33" s="76" t="s">
        <v>66</v>
      </c>
      <c r="G33" s="39"/>
      <c r="H33" s="10">
        <v>1</v>
      </c>
      <c r="I33" s="89"/>
      <c r="J33" s="54">
        <f>+H33*$I$6</f>
        <v>1</v>
      </c>
      <c r="K33" s="55" t="s">
        <v>13</v>
      </c>
      <c r="L33" s="8"/>
      <c r="M33" s="10"/>
      <c r="N33" s="23"/>
      <c r="O33" s="23"/>
      <c r="P33" s="23"/>
      <c r="Q33" s="23"/>
      <c r="R33" s="23"/>
      <c r="S33" s="23"/>
      <c r="T33" s="23"/>
      <c r="U33" s="23"/>
      <c r="V33" s="23"/>
      <c r="W33" s="23"/>
      <c r="X33" s="23"/>
      <c r="Y33" s="23"/>
      <c r="Z33" s="23"/>
      <c r="AA33" s="23"/>
      <c r="AB33" s="23"/>
      <c r="AC33" s="23"/>
      <c r="AD33" s="23"/>
      <c r="AE33" s="23"/>
      <c r="AF33" s="23"/>
      <c r="AG33" s="23"/>
      <c r="AH33" s="23"/>
      <c r="AI33" s="23"/>
      <c r="AJ33" s="23"/>
      <c r="AK33" s="23"/>
      <c r="AL33" s="23"/>
      <c r="AM33" s="23"/>
      <c r="AN33" s="23"/>
      <c r="AO33" s="23"/>
      <c r="AP33" s="23"/>
      <c r="AQ33" s="23"/>
      <c r="AR33" s="23"/>
    </row>
    <row r="34" spans="1:44" s="22" customFormat="1" ht="73.5" customHeight="1">
      <c r="A34" s="37">
        <v>3</v>
      </c>
      <c r="B34" s="37"/>
      <c r="C34" s="38" t="s">
        <v>78</v>
      </c>
      <c r="D34" s="9" t="s">
        <v>80</v>
      </c>
      <c r="E34" s="77" t="s">
        <v>69</v>
      </c>
      <c r="F34" s="76" t="s">
        <v>66</v>
      </c>
      <c r="G34" s="39"/>
      <c r="H34" s="10">
        <v>4</v>
      </c>
      <c r="I34" s="89"/>
      <c r="J34" s="54">
        <f>+H34*$I$6</f>
        <v>4</v>
      </c>
      <c r="K34" s="55" t="s">
        <v>13</v>
      </c>
      <c r="L34" s="8"/>
      <c r="M34" s="10"/>
      <c r="N34" s="23"/>
      <c r="O34" s="23"/>
      <c r="P34" s="23"/>
      <c r="Q34" s="23"/>
      <c r="R34" s="23"/>
      <c r="S34" s="23"/>
      <c r="T34" s="23"/>
      <c r="U34" s="23"/>
      <c r="V34" s="23"/>
      <c r="W34" s="23"/>
      <c r="X34" s="23"/>
      <c r="Y34" s="23"/>
      <c r="Z34" s="23"/>
      <c r="AA34" s="23"/>
      <c r="AB34" s="23"/>
      <c r="AC34" s="23"/>
      <c r="AD34" s="23"/>
      <c r="AE34" s="23"/>
      <c r="AF34" s="23"/>
      <c r="AG34" s="23"/>
      <c r="AH34" s="23"/>
      <c r="AI34" s="23"/>
      <c r="AJ34" s="23"/>
      <c r="AK34" s="23"/>
      <c r="AL34" s="23"/>
      <c r="AM34" s="23"/>
      <c r="AN34" s="23"/>
      <c r="AO34" s="23"/>
      <c r="AP34" s="23"/>
      <c r="AQ34" s="23"/>
      <c r="AR34" s="23"/>
    </row>
    <row r="35" spans="1:44" s="21" customFormat="1" ht="72" customHeight="1">
      <c r="A35" s="67"/>
      <c r="B35" s="67"/>
      <c r="C35" s="73" t="s">
        <v>82</v>
      </c>
      <c r="D35" s="67"/>
      <c r="E35" s="67"/>
      <c r="F35" s="67"/>
      <c r="G35" s="67"/>
      <c r="H35" s="67"/>
      <c r="I35" s="67"/>
      <c r="J35" s="68"/>
      <c r="K35" s="67"/>
      <c r="L35" s="69"/>
      <c r="M35" s="67"/>
    </row>
    <row r="36" spans="1:44" s="22" customFormat="1" ht="73.5" customHeight="1">
      <c r="A36" s="37">
        <v>1</v>
      </c>
      <c r="B36" s="37" t="s">
        <v>12</v>
      </c>
      <c r="C36" s="63" t="s">
        <v>56</v>
      </c>
      <c r="D36" s="71" t="s">
        <v>61</v>
      </c>
      <c r="E36" s="9" t="s">
        <v>69</v>
      </c>
      <c r="F36" s="10" t="s">
        <v>66</v>
      </c>
      <c r="G36" s="39"/>
      <c r="H36" s="10">
        <v>4</v>
      </c>
      <c r="I36" s="109">
        <v>1</v>
      </c>
      <c r="J36" s="64">
        <f t="shared" ref="J36:J41" si="0">+H36*$I$6</f>
        <v>4</v>
      </c>
      <c r="K36" s="65" t="s">
        <v>13</v>
      </c>
      <c r="L36" s="66"/>
      <c r="M36" s="37"/>
      <c r="N36" s="23"/>
      <c r="O36" s="23"/>
      <c r="P36" s="23"/>
      <c r="Q36" s="23"/>
      <c r="R36" s="23"/>
      <c r="S36" s="23"/>
      <c r="T36" s="23"/>
      <c r="U36" s="23"/>
      <c r="V36" s="23"/>
      <c r="W36" s="23"/>
      <c r="X36" s="23"/>
      <c r="Y36" s="23"/>
      <c r="Z36" s="23"/>
      <c r="AA36" s="23"/>
      <c r="AB36" s="23"/>
      <c r="AC36" s="23"/>
      <c r="AD36" s="23"/>
      <c r="AE36" s="23"/>
      <c r="AF36" s="23"/>
      <c r="AG36" s="23"/>
      <c r="AH36" s="23"/>
      <c r="AI36" s="23"/>
      <c r="AJ36" s="23"/>
      <c r="AK36" s="23"/>
      <c r="AL36" s="23"/>
      <c r="AM36" s="23"/>
      <c r="AN36" s="23"/>
      <c r="AO36" s="23"/>
      <c r="AP36" s="23"/>
      <c r="AQ36" s="23"/>
      <c r="AR36" s="23"/>
    </row>
    <row r="37" spans="1:44" s="22" customFormat="1" ht="73.5" customHeight="1">
      <c r="A37" s="37">
        <v>2</v>
      </c>
      <c r="B37" s="37"/>
      <c r="C37" s="38" t="s">
        <v>57</v>
      </c>
      <c r="D37" s="72" t="s">
        <v>62</v>
      </c>
      <c r="E37" s="72"/>
      <c r="F37" s="10" t="s">
        <v>51</v>
      </c>
      <c r="G37" s="39"/>
      <c r="H37" s="10">
        <v>5</v>
      </c>
      <c r="I37" s="89"/>
      <c r="J37" s="54">
        <f t="shared" si="0"/>
        <v>5</v>
      </c>
      <c r="K37" s="55" t="s">
        <v>13</v>
      </c>
      <c r="L37" s="8"/>
      <c r="M37" s="10"/>
      <c r="N37" s="23"/>
      <c r="O37" s="23"/>
      <c r="P37" s="23"/>
      <c r="Q37" s="23"/>
      <c r="R37" s="23"/>
      <c r="S37" s="23"/>
      <c r="T37" s="23"/>
      <c r="U37" s="23"/>
      <c r="V37" s="23"/>
      <c r="W37" s="23"/>
      <c r="X37" s="23"/>
      <c r="Y37" s="23"/>
      <c r="Z37" s="23"/>
      <c r="AA37" s="23"/>
      <c r="AB37" s="23"/>
      <c r="AC37" s="23"/>
      <c r="AD37" s="23"/>
      <c r="AE37" s="23"/>
      <c r="AF37" s="23"/>
      <c r="AG37" s="23"/>
      <c r="AH37" s="23"/>
      <c r="AI37" s="23"/>
      <c r="AJ37" s="23"/>
      <c r="AK37" s="23"/>
      <c r="AL37" s="23"/>
      <c r="AM37" s="23"/>
      <c r="AN37" s="23"/>
      <c r="AO37" s="23"/>
      <c r="AP37" s="23"/>
      <c r="AQ37" s="23"/>
      <c r="AR37" s="23"/>
    </row>
    <row r="38" spans="1:44" s="22" customFormat="1" ht="73.5" customHeight="1">
      <c r="A38" s="37">
        <v>3</v>
      </c>
      <c r="B38" s="37"/>
      <c r="C38" s="38" t="s">
        <v>58</v>
      </c>
      <c r="D38" s="72" t="s">
        <v>63</v>
      </c>
      <c r="E38" s="72"/>
      <c r="F38" s="10" t="s">
        <v>51</v>
      </c>
      <c r="G38" s="39"/>
      <c r="H38" s="10">
        <v>5</v>
      </c>
      <c r="I38" s="89"/>
      <c r="J38" s="54">
        <f t="shared" si="0"/>
        <v>5</v>
      </c>
      <c r="K38" s="55" t="s">
        <v>13</v>
      </c>
      <c r="L38" s="8"/>
      <c r="M38" s="10"/>
      <c r="N38" s="23"/>
      <c r="O38" s="23"/>
      <c r="P38" s="23"/>
      <c r="Q38" s="23"/>
      <c r="R38" s="23"/>
      <c r="S38" s="23"/>
      <c r="T38" s="23"/>
      <c r="U38" s="23"/>
      <c r="V38" s="23"/>
      <c r="W38" s="23"/>
      <c r="X38" s="23"/>
      <c r="Y38" s="23"/>
      <c r="Z38" s="23"/>
      <c r="AA38" s="23"/>
      <c r="AB38" s="23"/>
      <c r="AC38" s="23"/>
      <c r="AD38" s="23"/>
      <c r="AE38" s="23"/>
      <c r="AF38" s="23"/>
      <c r="AG38" s="23"/>
      <c r="AH38" s="23"/>
      <c r="AI38" s="23"/>
      <c r="AJ38" s="23"/>
      <c r="AK38" s="23"/>
      <c r="AL38" s="23"/>
      <c r="AM38" s="23"/>
      <c r="AN38" s="23"/>
      <c r="AO38" s="23"/>
      <c r="AP38" s="23"/>
      <c r="AQ38" s="23"/>
      <c r="AR38" s="23"/>
    </row>
    <row r="39" spans="1:44" s="22" customFormat="1" ht="73.5" customHeight="1">
      <c r="A39" s="37">
        <v>4</v>
      </c>
      <c r="B39" s="37"/>
      <c r="C39" s="38" t="s">
        <v>59</v>
      </c>
      <c r="D39" s="72" t="s">
        <v>64</v>
      </c>
      <c r="E39" s="74" t="s">
        <v>70</v>
      </c>
      <c r="F39" s="10" t="s">
        <v>67</v>
      </c>
      <c r="G39" s="39"/>
      <c r="H39" s="10">
        <v>5</v>
      </c>
      <c r="I39" s="89"/>
      <c r="J39" s="54">
        <f t="shared" si="0"/>
        <v>5</v>
      </c>
      <c r="K39" s="55" t="s">
        <v>13</v>
      </c>
      <c r="L39" s="8"/>
      <c r="M39" s="10"/>
      <c r="N39" s="23"/>
      <c r="O39" s="23"/>
      <c r="P39" s="23"/>
      <c r="Q39" s="23"/>
      <c r="R39" s="23"/>
      <c r="S39" s="23"/>
      <c r="T39" s="23"/>
      <c r="U39" s="23"/>
      <c r="V39" s="23"/>
      <c r="W39" s="23"/>
      <c r="X39" s="23"/>
      <c r="Y39" s="23"/>
      <c r="Z39" s="23"/>
      <c r="AA39" s="23"/>
      <c r="AB39" s="23"/>
      <c r="AC39" s="23"/>
      <c r="AD39" s="23"/>
      <c r="AE39" s="23"/>
      <c r="AF39" s="23"/>
      <c r="AG39" s="23"/>
      <c r="AH39" s="23"/>
      <c r="AI39" s="23"/>
      <c r="AJ39" s="23"/>
      <c r="AK39" s="23"/>
      <c r="AL39" s="23"/>
      <c r="AM39" s="23"/>
      <c r="AN39" s="23"/>
      <c r="AO39" s="23"/>
      <c r="AP39" s="23"/>
      <c r="AQ39" s="23"/>
      <c r="AR39" s="23"/>
    </row>
    <row r="40" spans="1:44" s="22" customFormat="1" ht="73.5" customHeight="1">
      <c r="A40" s="37">
        <v>5</v>
      </c>
      <c r="B40" s="37"/>
      <c r="C40" s="38" t="s">
        <v>60</v>
      </c>
      <c r="D40" s="72" t="s">
        <v>65</v>
      </c>
      <c r="E40" s="72"/>
      <c r="F40" s="10" t="s">
        <v>51</v>
      </c>
      <c r="G40" s="39"/>
      <c r="H40" s="10">
        <v>1</v>
      </c>
      <c r="I40" s="89"/>
      <c r="J40" s="54">
        <f t="shared" si="0"/>
        <v>1</v>
      </c>
      <c r="K40" s="55" t="s">
        <v>13</v>
      </c>
      <c r="L40" s="8"/>
      <c r="M40" s="10"/>
      <c r="N40" s="23"/>
      <c r="O40" s="23"/>
      <c r="P40" s="23"/>
      <c r="Q40" s="23"/>
      <c r="R40" s="23"/>
      <c r="S40" s="23"/>
      <c r="T40" s="23"/>
      <c r="U40" s="23"/>
      <c r="V40" s="23"/>
      <c r="W40" s="23"/>
      <c r="X40" s="23"/>
      <c r="Y40" s="23"/>
      <c r="Z40" s="23"/>
      <c r="AA40" s="23"/>
      <c r="AB40" s="23"/>
      <c r="AC40" s="23"/>
      <c r="AD40" s="23"/>
      <c r="AE40" s="23"/>
      <c r="AF40" s="23"/>
      <c r="AG40" s="23"/>
      <c r="AH40" s="23"/>
      <c r="AI40" s="23"/>
      <c r="AJ40" s="23"/>
      <c r="AK40" s="23"/>
      <c r="AL40" s="23"/>
      <c r="AM40" s="23"/>
      <c r="AN40" s="23"/>
      <c r="AO40" s="23"/>
      <c r="AP40" s="23"/>
      <c r="AQ40" s="23"/>
      <c r="AR40" s="23"/>
    </row>
    <row r="41" spans="1:44" s="23" customFormat="1" ht="73.5" customHeight="1">
      <c r="A41" s="37">
        <v>6</v>
      </c>
      <c r="B41" s="37"/>
      <c r="C41" s="78" t="s">
        <v>83</v>
      </c>
      <c r="D41" s="74" t="s">
        <v>14</v>
      </c>
      <c r="E41" s="72"/>
      <c r="F41" s="10"/>
      <c r="G41" s="39"/>
      <c r="H41" s="10">
        <v>1</v>
      </c>
      <c r="I41" s="110"/>
      <c r="J41" s="54">
        <f t="shared" si="0"/>
        <v>1</v>
      </c>
      <c r="K41" s="55" t="s">
        <v>13</v>
      </c>
      <c r="L41" s="8"/>
      <c r="M41" s="10"/>
    </row>
    <row r="42" spans="1:44" s="21" customFormat="1" ht="72" customHeight="1">
      <c r="A42" s="67"/>
      <c r="B42" s="67"/>
      <c r="C42" s="73" t="s">
        <v>84</v>
      </c>
      <c r="D42" s="67"/>
      <c r="E42" s="67"/>
      <c r="F42" s="67"/>
      <c r="G42" s="67"/>
      <c r="H42" s="67"/>
      <c r="I42" s="67"/>
      <c r="J42" s="68"/>
      <c r="K42" s="67"/>
      <c r="L42" s="69"/>
      <c r="M42" s="67"/>
    </row>
    <row r="43" spans="1:44" s="22" customFormat="1" ht="73.5" customHeight="1">
      <c r="A43" s="37">
        <v>1</v>
      </c>
      <c r="B43" s="37" t="s">
        <v>12</v>
      </c>
      <c r="C43" s="63" t="s">
        <v>42</v>
      </c>
      <c r="D43" s="9" t="s">
        <v>46</v>
      </c>
      <c r="E43" s="9" t="s">
        <v>69</v>
      </c>
      <c r="F43" s="10" t="s">
        <v>50</v>
      </c>
      <c r="G43" s="39"/>
      <c r="H43" s="10">
        <v>4</v>
      </c>
      <c r="I43" s="89">
        <v>1</v>
      </c>
      <c r="J43" s="64">
        <f>+H43*$I$6</f>
        <v>4</v>
      </c>
      <c r="K43" s="65" t="s">
        <v>13</v>
      </c>
      <c r="L43" s="66"/>
      <c r="M43" s="37"/>
      <c r="N43" s="23"/>
      <c r="O43" s="23"/>
      <c r="P43" s="23"/>
      <c r="Q43" s="23"/>
      <c r="R43" s="23"/>
      <c r="S43" s="23"/>
      <c r="T43" s="23"/>
      <c r="U43" s="23"/>
      <c r="V43" s="23"/>
      <c r="W43" s="23"/>
      <c r="X43" s="23"/>
      <c r="Y43" s="23"/>
      <c r="Z43" s="23"/>
      <c r="AA43" s="23"/>
      <c r="AB43" s="23"/>
      <c r="AC43" s="23"/>
      <c r="AD43" s="23"/>
      <c r="AE43" s="23"/>
      <c r="AF43" s="23"/>
      <c r="AG43" s="23"/>
      <c r="AH43" s="23"/>
      <c r="AI43" s="23"/>
      <c r="AJ43" s="23"/>
      <c r="AK43" s="23"/>
      <c r="AL43" s="23"/>
      <c r="AM43" s="23"/>
      <c r="AN43" s="23"/>
      <c r="AO43" s="23"/>
      <c r="AP43" s="23"/>
      <c r="AQ43" s="23"/>
      <c r="AR43" s="23"/>
    </row>
    <row r="44" spans="1:44" s="22" customFormat="1" ht="73.5" customHeight="1">
      <c r="A44" s="37">
        <v>2</v>
      </c>
      <c r="B44" s="37"/>
      <c r="C44" s="38" t="s">
        <v>85</v>
      </c>
      <c r="D44" s="9" t="s">
        <v>87</v>
      </c>
      <c r="E44" s="9" t="s">
        <v>70</v>
      </c>
      <c r="F44" s="10" t="s">
        <v>89</v>
      </c>
      <c r="G44" s="39"/>
      <c r="H44" s="10">
        <v>5</v>
      </c>
      <c r="I44" s="89"/>
      <c r="J44" s="54">
        <f>+H44*$I$6</f>
        <v>5</v>
      </c>
      <c r="K44" s="55" t="s">
        <v>13</v>
      </c>
      <c r="L44" s="8"/>
      <c r="M44" s="10"/>
      <c r="N44" s="23"/>
      <c r="O44" s="23"/>
      <c r="P44" s="23"/>
      <c r="Q44" s="23"/>
      <c r="R44" s="23"/>
      <c r="S44" s="23"/>
      <c r="T44" s="23"/>
      <c r="U44" s="23"/>
      <c r="V44" s="23"/>
      <c r="W44" s="23"/>
      <c r="X44" s="23"/>
      <c r="Y44" s="23"/>
      <c r="Z44" s="23"/>
      <c r="AA44" s="23"/>
      <c r="AB44" s="23"/>
      <c r="AC44" s="23"/>
      <c r="AD44" s="23"/>
      <c r="AE44" s="23"/>
      <c r="AF44" s="23"/>
      <c r="AG44" s="23"/>
      <c r="AH44" s="23"/>
      <c r="AI44" s="23"/>
      <c r="AJ44" s="23"/>
      <c r="AK44" s="23"/>
      <c r="AL44" s="23"/>
      <c r="AM44" s="23"/>
      <c r="AN44" s="23"/>
      <c r="AO44" s="23"/>
      <c r="AP44" s="23"/>
      <c r="AQ44" s="23"/>
      <c r="AR44" s="23"/>
    </row>
    <row r="45" spans="1:44" s="22" customFormat="1" ht="73.5" customHeight="1">
      <c r="A45" s="37">
        <v>3</v>
      </c>
      <c r="B45" s="37"/>
      <c r="C45" s="38" t="s">
        <v>44</v>
      </c>
      <c r="D45" s="9" t="s">
        <v>48</v>
      </c>
      <c r="E45" s="9"/>
      <c r="F45" s="10" t="s">
        <v>51</v>
      </c>
      <c r="G45" s="39"/>
      <c r="H45" s="10">
        <v>16</v>
      </c>
      <c r="I45" s="89"/>
      <c r="J45" s="54">
        <f>+H45*$I$6</f>
        <v>16</v>
      </c>
      <c r="K45" s="55" t="s">
        <v>13</v>
      </c>
      <c r="L45" s="8"/>
      <c r="M45" s="10"/>
      <c r="N45" s="23"/>
      <c r="O45" s="23"/>
      <c r="P45" s="23"/>
      <c r="Q45" s="23"/>
      <c r="R45" s="23"/>
      <c r="S45" s="23"/>
      <c r="T45" s="23"/>
      <c r="U45" s="23"/>
      <c r="V45" s="23"/>
      <c r="W45" s="23"/>
      <c r="X45" s="23"/>
      <c r="Y45" s="23"/>
      <c r="Z45" s="23"/>
      <c r="AA45" s="23"/>
      <c r="AB45" s="23"/>
      <c r="AC45" s="23"/>
      <c r="AD45" s="23"/>
      <c r="AE45" s="23"/>
      <c r="AF45" s="23"/>
      <c r="AG45" s="23"/>
      <c r="AH45" s="23"/>
      <c r="AI45" s="23"/>
      <c r="AJ45" s="23"/>
      <c r="AK45" s="23"/>
      <c r="AL45" s="23"/>
      <c r="AM45" s="23"/>
      <c r="AN45" s="23"/>
      <c r="AO45" s="23"/>
      <c r="AP45" s="23"/>
      <c r="AQ45" s="23"/>
      <c r="AR45" s="23"/>
    </row>
    <row r="46" spans="1:44" s="22" customFormat="1" ht="73.5" customHeight="1">
      <c r="A46" s="37">
        <v>4</v>
      </c>
      <c r="B46" s="37"/>
      <c r="C46" s="38" t="s">
        <v>86</v>
      </c>
      <c r="D46" s="9" t="s">
        <v>88</v>
      </c>
      <c r="E46" s="77" t="s">
        <v>51</v>
      </c>
      <c r="F46" s="10" t="s">
        <v>51</v>
      </c>
      <c r="G46" s="39"/>
      <c r="H46" s="10">
        <v>20</v>
      </c>
      <c r="I46" s="89"/>
      <c r="J46" s="54">
        <f>+H46*$I$6</f>
        <v>20</v>
      </c>
      <c r="K46" s="55" t="s">
        <v>13</v>
      </c>
      <c r="L46" s="8"/>
      <c r="M46" s="10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/>
      <c r="AC46" s="23"/>
      <c r="AD46" s="23"/>
      <c r="AE46" s="23"/>
      <c r="AF46" s="23"/>
      <c r="AG46" s="23"/>
      <c r="AH46" s="23"/>
      <c r="AI46" s="23"/>
      <c r="AJ46" s="23"/>
      <c r="AK46" s="23"/>
      <c r="AL46" s="23"/>
      <c r="AM46" s="23"/>
      <c r="AN46" s="23"/>
      <c r="AO46" s="23"/>
      <c r="AP46" s="23"/>
      <c r="AQ46" s="23"/>
      <c r="AR46" s="23"/>
    </row>
    <row r="47" spans="1:44" s="21" customFormat="1" ht="72" customHeight="1">
      <c r="A47" s="67"/>
      <c r="B47" s="67"/>
      <c r="C47" s="73" t="s">
        <v>113</v>
      </c>
      <c r="D47" s="67"/>
      <c r="E47" s="67"/>
      <c r="F47" s="67"/>
      <c r="G47" s="67"/>
      <c r="H47" s="67"/>
      <c r="I47" s="67"/>
      <c r="J47" s="68"/>
      <c r="K47" s="67"/>
      <c r="L47" s="69"/>
      <c r="M47" s="67"/>
    </row>
    <row r="48" spans="1:44" s="22" customFormat="1" ht="73.5" customHeight="1">
      <c r="A48" s="37">
        <v>1</v>
      </c>
      <c r="B48" s="37" t="s">
        <v>12</v>
      </c>
      <c r="C48" s="63" t="s">
        <v>42</v>
      </c>
      <c r="D48" s="9" t="s">
        <v>46</v>
      </c>
      <c r="E48" s="9" t="s">
        <v>69</v>
      </c>
      <c r="F48" s="10" t="s">
        <v>50</v>
      </c>
      <c r="G48" s="39"/>
      <c r="H48" s="10">
        <v>4</v>
      </c>
      <c r="I48" s="89">
        <v>1</v>
      </c>
      <c r="J48" s="64">
        <f>+H48*$I$6</f>
        <v>4</v>
      </c>
      <c r="K48" s="65" t="s">
        <v>13</v>
      </c>
      <c r="L48" s="66"/>
      <c r="M48" s="37"/>
      <c r="N48" s="23"/>
      <c r="O48" s="23"/>
      <c r="P48" s="23"/>
      <c r="Q48" s="23"/>
      <c r="R48" s="23"/>
      <c r="S48" s="23"/>
      <c r="T48" s="23"/>
      <c r="U48" s="23"/>
      <c r="V48" s="23"/>
      <c r="W48" s="23"/>
      <c r="X48" s="23"/>
      <c r="Y48" s="23"/>
      <c r="Z48" s="23"/>
      <c r="AA48" s="23"/>
      <c r="AB48" s="23"/>
      <c r="AC48" s="23"/>
      <c r="AD48" s="23"/>
      <c r="AE48" s="23"/>
      <c r="AF48" s="23"/>
      <c r="AG48" s="23"/>
      <c r="AH48" s="23"/>
      <c r="AI48" s="23"/>
      <c r="AJ48" s="23"/>
      <c r="AK48" s="23"/>
      <c r="AL48" s="23"/>
      <c r="AM48" s="23"/>
      <c r="AN48" s="23"/>
      <c r="AO48" s="23"/>
      <c r="AP48" s="23"/>
      <c r="AQ48" s="23"/>
      <c r="AR48" s="23"/>
    </row>
    <row r="49" spans="1:44" s="22" customFormat="1" ht="73.5" customHeight="1">
      <c r="A49" s="37">
        <v>2</v>
      </c>
      <c r="B49" s="37"/>
      <c r="C49" s="38" t="s">
        <v>85</v>
      </c>
      <c r="D49" s="9" t="s">
        <v>94</v>
      </c>
      <c r="E49" s="9" t="s">
        <v>70</v>
      </c>
      <c r="F49" s="10" t="s">
        <v>89</v>
      </c>
      <c r="G49" s="39"/>
      <c r="H49" s="10">
        <f>2+6+3</f>
        <v>11</v>
      </c>
      <c r="I49" s="89"/>
      <c r="J49" s="54">
        <f>+H49*$I$6</f>
        <v>11</v>
      </c>
      <c r="K49" s="55" t="s">
        <v>13</v>
      </c>
      <c r="L49" s="8"/>
      <c r="M49" s="10"/>
      <c r="N49" s="23"/>
      <c r="O49" s="23"/>
      <c r="P49" s="23"/>
      <c r="Q49" s="23"/>
      <c r="R49" s="23"/>
      <c r="S49" s="23"/>
      <c r="T49" s="23"/>
      <c r="U49" s="23"/>
      <c r="V49" s="23"/>
      <c r="W49" s="23"/>
      <c r="X49" s="23"/>
      <c r="Y49" s="23"/>
      <c r="Z49" s="23"/>
      <c r="AA49" s="23"/>
      <c r="AB49" s="23"/>
      <c r="AC49" s="23"/>
      <c r="AD49" s="23"/>
      <c r="AE49" s="23"/>
      <c r="AF49" s="23"/>
      <c r="AG49" s="23"/>
      <c r="AH49" s="23"/>
      <c r="AI49" s="23"/>
      <c r="AJ49" s="23"/>
      <c r="AK49" s="23"/>
      <c r="AL49" s="23"/>
      <c r="AM49" s="23"/>
      <c r="AN49" s="23"/>
      <c r="AO49" s="23"/>
      <c r="AP49" s="23"/>
      <c r="AQ49" s="23"/>
      <c r="AR49" s="23"/>
    </row>
    <row r="50" spans="1:44" s="22" customFormat="1" ht="73.5" customHeight="1">
      <c r="A50" s="37">
        <v>3</v>
      </c>
      <c r="B50" s="37"/>
      <c r="C50" s="38" t="s">
        <v>91</v>
      </c>
      <c r="D50" s="9" t="s">
        <v>95</v>
      </c>
      <c r="E50" s="9" t="s">
        <v>70</v>
      </c>
      <c r="F50" s="10" t="s">
        <v>99</v>
      </c>
      <c r="G50" s="39"/>
      <c r="H50" s="10">
        <v>6</v>
      </c>
      <c r="I50" s="89"/>
      <c r="J50" s="54">
        <f>+H50*$I$6</f>
        <v>6</v>
      </c>
      <c r="K50" s="55" t="s">
        <v>13</v>
      </c>
      <c r="L50" s="8"/>
      <c r="M50" s="10"/>
      <c r="N50" s="23"/>
      <c r="O50" s="23"/>
      <c r="P50" s="23"/>
      <c r="Q50" s="23"/>
      <c r="R50" s="23"/>
      <c r="S50" s="23"/>
      <c r="T50" s="23"/>
      <c r="U50" s="23"/>
      <c r="V50" s="23"/>
      <c r="W50" s="23"/>
      <c r="X50" s="23"/>
      <c r="Y50" s="23"/>
      <c r="Z50" s="23"/>
      <c r="AA50" s="23"/>
      <c r="AB50" s="23"/>
      <c r="AC50" s="23"/>
      <c r="AD50" s="23"/>
      <c r="AE50" s="23"/>
      <c r="AF50" s="23"/>
      <c r="AG50" s="23"/>
      <c r="AH50" s="23"/>
      <c r="AI50" s="23"/>
      <c r="AJ50" s="23"/>
      <c r="AK50" s="23"/>
      <c r="AL50" s="23"/>
      <c r="AM50" s="23"/>
      <c r="AN50" s="23"/>
      <c r="AO50" s="23"/>
      <c r="AP50" s="23"/>
      <c r="AQ50" s="23"/>
      <c r="AR50" s="23"/>
    </row>
    <row r="51" spans="1:44" s="22" customFormat="1" ht="73.5" customHeight="1">
      <c r="A51" s="37">
        <v>4</v>
      </c>
      <c r="B51" s="37"/>
      <c r="C51" s="38" t="s">
        <v>44</v>
      </c>
      <c r="D51" s="9" t="s">
        <v>48</v>
      </c>
      <c r="E51" s="77"/>
      <c r="F51" s="10" t="s">
        <v>51</v>
      </c>
      <c r="G51" s="39"/>
      <c r="H51" s="10">
        <v>16</v>
      </c>
      <c r="I51" s="89"/>
      <c r="J51" s="54">
        <f>+H51*$I$6</f>
        <v>16</v>
      </c>
      <c r="K51" s="55" t="s">
        <v>13</v>
      </c>
      <c r="L51" s="8"/>
      <c r="M51" s="10"/>
      <c r="N51" s="23"/>
      <c r="O51" s="23"/>
      <c r="P51" s="23"/>
      <c r="Q51" s="23"/>
      <c r="R51" s="23"/>
      <c r="S51" s="23"/>
      <c r="T51" s="23"/>
      <c r="U51" s="23"/>
      <c r="V51" s="23"/>
      <c r="W51" s="23"/>
      <c r="X51" s="23"/>
      <c r="Y51" s="23"/>
      <c r="Z51" s="23"/>
      <c r="AA51" s="23"/>
      <c r="AB51" s="23"/>
      <c r="AC51" s="23"/>
      <c r="AD51" s="23"/>
      <c r="AE51" s="23"/>
      <c r="AF51" s="23"/>
      <c r="AG51" s="23"/>
      <c r="AH51" s="23"/>
      <c r="AI51" s="23"/>
      <c r="AJ51" s="23"/>
      <c r="AK51" s="23"/>
      <c r="AL51" s="23"/>
      <c r="AM51" s="23"/>
      <c r="AN51" s="23"/>
      <c r="AO51" s="23"/>
      <c r="AP51" s="23"/>
      <c r="AQ51" s="23"/>
      <c r="AR51" s="23"/>
    </row>
    <row r="52" spans="1:44" s="22" customFormat="1" ht="73.5" customHeight="1">
      <c r="A52" s="37">
        <v>5</v>
      </c>
      <c r="B52" s="37"/>
      <c r="C52" s="38" t="s">
        <v>92</v>
      </c>
      <c r="D52" s="9" t="s">
        <v>96</v>
      </c>
      <c r="E52" s="77"/>
      <c r="F52" s="10" t="s">
        <v>51</v>
      </c>
      <c r="G52" s="39"/>
      <c r="H52" s="10">
        <v>18</v>
      </c>
      <c r="I52" s="89"/>
      <c r="J52" s="54">
        <f t="shared" ref="J52:J54" si="1">+H52*$I$6</f>
        <v>18</v>
      </c>
      <c r="K52" s="55" t="s">
        <v>13</v>
      </c>
      <c r="L52" s="8"/>
      <c r="M52" s="10"/>
      <c r="N52" s="23"/>
      <c r="O52" s="23"/>
      <c r="P52" s="23"/>
      <c r="Q52" s="23"/>
      <c r="R52" s="23"/>
      <c r="S52" s="23"/>
      <c r="T52" s="23"/>
      <c r="U52" s="23"/>
      <c r="V52" s="23"/>
      <c r="W52" s="23"/>
      <c r="X52" s="23"/>
      <c r="Y52" s="23"/>
      <c r="Z52" s="23"/>
      <c r="AA52" s="23"/>
      <c r="AB52" s="23"/>
      <c r="AC52" s="23"/>
      <c r="AD52" s="23"/>
      <c r="AE52" s="23"/>
      <c r="AF52" s="23"/>
      <c r="AG52" s="23"/>
      <c r="AH52" s="23"/>
      <c r="AI52" s="23"/>
      <c r="AJ52" s="23"/>
      <c r="AK52" s="23"/>
      <c r="AL52" s="23"/>
      <c r="AM52" s="23"/>
      <c r="AN52" s="23"/>
      <c r="AO52" s="23"/>
      <c r="AP52" s="23"/>
      <c r="AQ52" s="23"/>
      <c r="AR52" s="23"/>
    </row>
    <row r="53" spans="1:44" s="22" customFormat="1" ht="73.5" customHeight="1">
      <c r="A53" s="37">
        <v>6</v>
      </c>
      <c r="B53" s="37"/>
      <c r="C53" s="38" t="s">
        <v>86</v>
      </c>
      <c r="D53" s="9" t="s">
        <v>97</v>
      </c>
      <c r="E53" s="77" t="s">
        <v>51</v>
      </c>
      <c r="F53" s="10" t="s">
        <v>51</v>
      </c>
      <c r="G53" s="39"/>
      <c r="H53" s="10">
        <v>44</v>
      </c>
      <c r="I53" s="89"/>
      <c r="J53" s="54">
        <f t="shared" si="1"/>
        <v>44</v>
      </c>
      <c r="K53" s="55" t="s">
        <v>13</v>
      </c>
      <c r="L53" s="8"/>
      <c r="M53" s="10"/>
      <c r="N53" s="23"/>
      <c r="O53" s="23"/>
      <c r="P53" s="23"/>
      <c r="Q53" s="23"/>
      <c r="R53" s="23"/>
      <c r="S53" s="23"/>
      <c r="T53" s="23"/>
      <c r="U53" s="23"/>
      <c r="V53" s="23"/>
      <c r="W53" s="23"/>
      <c r="X53" s="23"/>
      <c r="Y53" s="23"/>
      <c r="Z53" s="23"/>
      <c r="AA53" s="23"/>
      <c r="AB53" s="23"/>
      <c r="AC53" s="23"/>
      <c r="AD53" s="23"/>
      <c r="AE53" s="23"/>
      <c r="AF53" s="23"/>
      <c r="AG53" s="23"/>
      <c r="AH53" s="23"/>
      <c r="AI53" s="23"/>
      <c r="AJ53" s="23"/>
      <c r="AK53" s="23"/>
      <c r="AL53" s="23"/>
      <c r="AM53" s="23"/>
      <c r="AN53" s="23"/>
      <c r="AO53" s="23"/>
      <c r="AP53" s="23"/>
      <c r="AQ53" s="23"/>
      <c r="AR53" s="23"/>
    </row>
    <row r="54" spans="1:44" s="22" customFormat="1" ht="73.5" customHeight="1">
      <c r="A54" s="37">
        <v>7</v>
      </c>
      <c r="B54" s="37"/>
      <c r="C54" s="38" t="s">
        <v>93</v>
      </c>
      <c r="D54" s="9" t="s">
        <v>98</v>
      </c>
      <c r="E54" s="9"/>
      <c r="F54" s="10" t="s">
        <v>51</v>
      </c>
      <c r="G54" s="39"/>
      <c r="H54" s="10">
        <v>1</v>
      </c>
      <c r="I54" s="89"/>
      <c r="J54" s="54">
        <f t="shared" si="1"/>
        <v>1</v>
      </c>
      <c r="K54" s="55" t="s">
        <v>13</v>
      </c>
      <c r="L54" s="8"/>
      <c r="M54" s="10"/>
      <c r="N54" s="23"/>
      <c r="O54" s="23"/>
      <c r="P54" s="23"/>
      <c r="Q54" s="23"/>
      <c r="R54" s="23"/>
      <c r="S54" s="23"/>
      <c r="T54" s="23"/>
      <c r="U54" s="23"/>
      <c r="V54" s="23"/>
      <c r="W54" s="23"/>
      <c r="X54" s="23"/>
      <c r="Y54" s="23"/>
      <c r="Z54" s="23"/>
      <c r="AA54" s="23"/>
      <c r="AB54" s="23"/>
      <c r="AC54" s="23"/>
      <c r="AD54" s="23"/>
      <c r="AE54" s="23"/>
      <c r="AF54" s="23"/>
      <c r="AG54" s="23"/>
      <c r="AH54" s="23"/>
      <c r="AI54" s="23"/>
      <c r="AJ54" s="23"/>
      <c r="AK54" s="23"/>
      <c r="AL54" s="23"/>
      <c r="AM54" s="23"/>
      <c r="AN54" s="23"/>
      <c r="AO54" s="23"/>
      <c r="AP54" s="23"/>
      <c r="AQ54" s="23"/>
      <c r="AR54" s="23"/>
    </row>
    <row r="55" spans="1:44" s="21" customFormat="1" ht="72" customHeight="1">
      <c r="A55" s="67"/>
      <c r="B55" s="67"/>
      <c r="C55" s="73" t="s">
        <v>100</v>
      </c>
      <c r="D55" s="67"/>
      <c r="E55" s="67"/>
      <c r="F55" s="67"/>
      <c r="G55" s="67"/>
      <c r="H55" s="67"/>
      <c r="I55" s="67"/>
      <c r="J55" s="68"/>
      <c r="K55" s="67"/>
      <c r="L55" s="69"/>
      <c r="M55" s="67"/>
    </row>
    <row r="56" spans="1:44" s="22" customFormat="1" ht="73.5" customHeight="1">
      <c r="A56" s="10">
        <v>1</v>
      </c>
      <c r="B56" s="10" t="s">
        <v>12</v>
      </c>
      <c r="C56" s="38" t="s">
        <v>90</v>
      </c>
      <c r="D56" s="9" t="s">
        <v>46</v>
      </c>
      <c r="E56" s="9"/>
      <c r="F56" s="10" t="s">
        <v>50</v>
      </c>
      <c r="G56" s="39"/>
      <c r="H56" s="10">
        <v>2</v>
      </c>
      <c r="I56" s="89">
        <v>1</v>
      </c>
      <c r="J56" s="64">
        <f>+H56*$I$6</f>
        <v>2</v>
      </c>
      <c r="K56" s="65" t="s">
        <v>13</v>
      </c>
      <c r="L56" s="66"/>
      <c r="M56" s="37"/>
      <c r="N56" s="23"/>
      <c r="O56" s="23"/>
      <c r="P56" s="23"/>
      <c r="Q56" s="23"/>
      <c r="R56" s="23"/>
      <c r="S56" s="23"/>
      <c r="T56" s="23"/>
      <c r="U56" s="23"/>
      <c r="V56" s="23"/>
      <c r="W56" s="23"/>
      <c r="X56" s="23"/>
      <c r="Y56" s="23"/>
      <c r="Z56" s="23"/>
      <c r="AA56" s="23"/>
      <c r="AB56" s="23"/>
      <c r="AC56" s="23"/>
      <c r="AD56" s="23"/>
      <c r="AE56" s="23"/>
      <c r="AF56" s="23"/>
      <c r="AG56" s="23"/>
      <c r="AH56" s="23"/>
      <c r="AI56" s="23"/>
      <c r="AJ56" s="23"/>
      <c r="AK56" s="23"/>
      <c r="AL56" s="23"/>
      <c r="AM56" s="23"/>
      <c r="AN56" s="23"/>
      <c r="AO56" s="23"/>
      <c r="AP56" s="23"/>
      <c r="AQ56" s="23"/>
      <c r="AR56" s="23"/>
    </row>
    <row r="57" spans="1:44" s="22" customFormat="1" ht="73.5" customHeight="1">
      <c r="A57" s="10">
        <v>2</v>
      </c>
      <c r="B57" s="10"/>
      <c r="C57" s="38" t="s">
        <v>101</v>
      </c>
      <c r="D57" s="9" t="s">
        <v>106</v>
      </c>
      <c r="E57" s="9"/>
      <c r="F57" s="70" t="s">
        <v>50</v>
      </c>
      <c r="G57" s="39"/>
      <c r="H57" s="10">
        <v>2</v>
      </c>
      <c r="I57" s="89"/>
      <c r="J57" s="54">
        <f>+H57*$I$6</f>
        <v>2</v>
      </c>
      <c r="K57" s="55" t="s">
        <v>13</v>
      </c>
      <c r="L57" s="8"/>
      <c r="M57" s="10"/>
      <c r="N57" s="23"/>
      <c r="O57" s="23"/>
      <c r="P57" s="23"/>
      <c r="Q57" s="23"/>
      <c r="R57" s="23"/>
      <c r="S57" s="23"/>
      <c r="T57" s="23"/>
      <c r="U57" s="23"/>
      <c r="V57" s="23"/>
      <c r="W57" s="23"/>
      <c r="X57" s="23"/>
      <c r="Y57" s="23"/>
      <c r="Z57" s="23"/>
      <c r="AA57" s="23"/>
      <c r="AB57" s="23"/>
      <c r="AC57" s="23"/>
      <c r="AD57" s="23"/>
      <c r="AE57" s="23"/>
      <c r="AF57" s="23"/>
      <c r="AG57" s="23"/>
      <c r="AH57" s="23"/>
      <c r="AI57" s="23"/>
      <c r="AJ57" s="23"/>
      <c r="AK57" s="23"/>
      <c r="AL57" s="23"/>
      <c r="AM57" s="23"/>
      <c r="AN57" s="23"/>
      <c r="AO57" s="23"/>
      <c r="AP57" s="23"/>
      <c r="AQ57" s="23"/>
      <c r="AR57" s="23"/>
    </row>
    <row r="58" spans="1:44" s="22" customFormat="1" ht="73.5" customHeight="1">
      <c r="A58" s="10">
        <v>3</v>
      </c>
      <c r="B58" s="10"/>
      <c r="C58" s="38" t="s">
        <v>102</v>
      </c>
      <c r="D58" s="9" t="s">
        <v>107</v>
      </c>
      <c r="E58" s="9"/>
      <c r="F58" s="10" t="s">
        <v>66</v>
      </c>
      <c r="G58" s="39"/>
      <c r="H58" s="10">
        <v>4</v>
      </c>
      <c r="I58" s="89"/>
      <c r="J58" s="54">
        <f t="shared" ref="J58:J64" si="2">+H58*$I$6</f>
        <v>4</v>
      </c>
      <c r="K58" s="55" t="s">
        <v>13</v>
      </c>
      <c r="L58" s="8"/>
      <c r="M58" s="10"/>
      <c r="N58" s="23"/>
      <c r="O58" s="23"/>
      <c r="P58" s="23"/>
      <c r="Q58" s="23"/>
      <c r="R58" s="23"/>
      <c r="S58" s="23"/>
      <c r="T58" s="23"/>
      <c r="U58" s="23"/>
      <c r="V58" s="23"/>
      <c r="W58" s="23"/>
      <c r="X58" s="23"/>
      <c r="Y58" s="23"/>
      <c r="Z58" s="23"/>
      <c r="AA58" s="23"/>
      <c r="AB58" s="23"/>
      <c r="AC58" s="23"/>
      <c r="AD58" s="23"/>
      <c r="AE58" s="23"/>
      <c r="AF58" s="23"/>
      <c r="AG58" s="23"/>
      <c r="AH58" s="23"/>
      <c r="AI58" s="23"/>
      <c r="AJ58" s="23"/>
      <c r="AK58" s="23"/>
      <c r="AL58" s="23"/>
      <c r="AM58" s="23"/>
      <c r="AN58" s="23"/>
      <c r="AO58" s="23"/>
      <c r="AP58" s="23"/>
      <c r="AQ58" s="23"/>
      <c r="AR58" s="23"/>
    </row>
    <row r="59" spans="1:44" s="22" customFormat="1" ht="73.5" customHeight="1">
      <c r="A59" s="10">
        <v>4</v>
      </c>
      <c r="B59" s="10"/>
      <c r="C59" s="38" t="s">
        <v>44</v>
      </c>
      <c r="D59" s="9" t="s">
        <v>48</v>
      </c>
      <c r="E59" s="9"/>
      <c r="F59" s="10" t="s">
        <v>51</v>
      </c>
      <c r="G59" s="39"/>
      <c r="H59" s="10">
        <v>8</v>
      </c>
      <c r="I59" s="89"/>
      <c r="J59" s="54">
        <f t="shared" si="2"/>
        <v>8</v>
      </c>
      <c r="K59" s="55" t="s">
        <v>13</v>
      </c>
      <c r="L59" s="8"/>
      <c r="M59" s="10"/>
      <c r="N59" s="23"/>
      <c r="O59" s="23"/>
      <c r="P59" s="23"/>
      <c r="Q59" s="23"/>
      <c r="R59" s="23"/>
      <c r="S59" s="23"/>
      <c r="T59" s="23"/>
      <c r="U59" s="23"/>
      <c r="V59" s="23"/>
      <c r="W59" s="23"/>
      <c r="X59" s="23"/>
      <c r="Y59" s="23"/>
      <c r="Z59" s="23"/>
      <c r="AA59" s="23"/>
      <c r="AB59" s="23"/>
      <c r="AC59" s="23"/>
      <c r="AD59" s="23"/>
      <c r="AE59" s="23"/>
      <c r="AF59" s="23"/>
      <c r="AG59" s="23"/>
      <c r="AH59" s="23"/>
      <c r="AI59" s="23"/>
      <c r="AJ59" s="23"/>
      <c r="AK59" s="23"/>
      <c r="AL59" s="23"/>
      <c r="AM59" s="23"/>
      <c r="AN59" s="23"/>
      <c r="AO59" s="23"/>
      <c r="AP59" s="23"/>
      <c r="AQ59" s="23"/>
      <c r="AR59" s="23"/>
    </row>
    <row r="60" spans="1:44" s="22" customFormat="1" ht="73.5" customHeight="1">
      <c r="A60" s="10">
        <v>5</v>
      </c>
      <c r="B60" s="10"/>
      <c r="C60" s="38" t="s">
        <v>103</v>
      </c>
      <c r="D60" s="9" t="s">
        <v>108</v>
      </c>
      <c r="E60" s="9"/>
      <c r="F60" s="10" t="s">
        <v>51</v>
      </c>
      <c r="G60" s="39"/>
      <c r="H60" s="10">
        <v>2</v>
      </c>
      <c r="I60" s="89"/>
      <c r="J60" s="54">
        <f t="shared" si="2"/>
        <v>2</v>
      </c>
      <c r="K60" s="55" t="s">
        <v>13</v>
      </c>
      <c r="L60" s="8"/>
      <c r="M60" s="10"/>
      <c r="N60" s="23"/>
      <c r="O60" s="23"/>
      <c r="P60" s="23"/>
      <c r="Q60" s="23"/>
      <c r="R60" s="23"/>
      <c r="S60" s="23"/>
      <c r="T60" s="23"/>
      <c r="U60" s="23"/>
      <c r="V60" s="23"/>
      <c r="W60" s="23"/>
      <c r="X60" s="23"/>
      <c r="Y60" s="23"/>
      <c r="Z60" s="23"/>
      <c r="AA60" s="23"/>
      <c r="AB60" s="23"/>
      <c r="AC60" s="23"/>
      <c r="AD60" s="23"/>
      <c r="AE60" s="23"/>
      <c r="AF60" s="23"/>
      <c r="AG60" s="23"/>
      <c r="AH60" s="23"/>
      <c r="AI60" s="23"/>
      <c r="AJ60" s="23"/>
      <c r="AK60" s="23"/>
      <c r="AL60" s="23"/>
      <c r="AM60" s="23"/>
      <c r="AN60" s="23"/>
      <c r="AO60" s="23"/>
      <c r="AP60" s="23"/>
      <c r="AQ60" s="23"/>
      <c r="AR60" s="23"/>
    </row>
    <row r="61" spans="1:44" s="22" customFormat="1" ht="73.5" customHeight="1">
      <c r="A61" s="10">
        <v>6</v>
      </c>
      <c r="B61" s="10"/>
      <c r="C61" s="38" t="s">
        <v>25</v>
      </c>
      <c r="D61" s="9" t="s">
        <v>109</v>
      </c>
      <c r="E61" s="9"/>
      <c r="F61" s="10" t="s">
        <v>51</v>
      </c>
      <c r="G61" s="39"/>
      <c r="H61" s="10">
        <v>2</v>
      </c>
      <c r="I61" s="89"/>
      <c r="J61" s="54">
        <f t="shared" si="2"/>
        <v>2</v>
      </c>
      <c r="K61" s="55" t="s">
        <v>13</v>
      </c>
      <c r="L61" s="8"/>
      <c r="M61" s="10"/>
      <c r="N61" s="23"/>
      <c r="O61" s="23"/>
      <c r="P61" s="23"/>
      <c r="Q61" s="23"/>
      <c r="R61" s="23"/>
      <c r="S61" s="23"/>
      <c r="T61" s="23"/>
      <c r="U61" s="23"/>
      <c r="V61" s="23"/>
      <c r="W61" s="23"/>
      <c r="X61" s="23"/>
      <c r="Y61" s="23"/>
      <c r="Z61" s="23"/>
      <c r="AA61" s="23"/>
      <c r="AB61" s="23"/>
      <c r="AC61" s="23"/>
      <c r="AD61" s="23"/>
      <c r="AE61" s="23"/>
      <c r="AF61" s="23"/>
      <c r="AG61" s="23"/>
      <c r="AH61" s="23"/>
      <c r="AI61" s="23"/>
      <c r="AJ61" s="23"/>
      <c r="AK61" s="23"/>
      <c r="AL61" s="23"/>
      <c r="AM61" s="23"/>
      <c r="AN61" s="23"/>
      <c r="AO61" s="23"/>
      <c r="AP61" s="23"/>
      <c r="AQ61" s="23"/>
      <c r="AR61" s="23"/>
    </row>
    <row r="62" spans="1:44" s="22" customFormat="1" ht="73.5" customHeight="1">
      <c r="A62" s="10">
        <v>7</v>
      </c>
      <c r="B62" s="10"/>
      <c r="C62" s="38" t="s">
        <v>58</v>
      </c>
      <c r="D62" s="9" t="s">
        <v>110</v>
      </c>
      <c r="E62" s="9"/>
      <c r="F62" s="10" t="s">
        <v>51</v>
      </c>
      <c r="G62" s="39"/>
      <c r="H62" s="10">
        <v>4</v>
      </c>
      <c r="I62" s="89"/>
      <c r="J62" s="54">
        <f t="shared" si="2"/>
        <v>4</v>
      </c>
      <c r="K62" s="55" t="s">
        <v>13</v>
      </c>
      <c r="L62" s="8"/>
      <c r="M62" s="10"/>
      <c r="N62" s="23"/>
      <c r="O62" s="23"/>
      <c r="P62" s="23"/>
      <c r="Q62" s="23"/>
      <c r="R62" s="23"/>
      <c r="S62" s="23"/>
      <c r="T62" s="23"/>
      <c r="U62" s="23"/>
      <c r="V62" s="23"/>
      <c r="W62" s="23"/>
      <c r="X62" s="23"/>
      <c r="Y62" s="23"/>
      <c r="Z62" s="23"/>
      <c r="AA62" s="23"/>
      <c r="AB62" s="23"/>
      <c r="AC62" s="23"/>
      <c r="AD62" s="23"/>
      <c r="AE62" s="23"/>
      <c r="AF62" s="23"/>
      <c r="AG62" s="23"/>
      <c r="AH62" s="23"/>
      <c r="AI62" s="23"/>
      <c r="AJ62" s="23"/>
      <c r="AK62" s="23"/>
      <c r="AL62" s="23"/>
      <c r="AM62" s="23"/>
      <c r="AN62" s="23"/>
      <c r="AO62" s="23"/>
      <c r="AP62" s="23"/>
      <c r="AQ62" s="23"/>
      <c r="AR62" s="23"/>
    </row>
    <row r="63" spans="1:44" s="22" customFormat="1" ht="73.5" customHeight="1">
      <c r="A63" s="10">
        <v>8</v>
      </c>
      <c r="B63" s="10"/>
      <c r="C63" s="79" t="s">
        <v>104</v>
      </c>
      <c r="D63" s="9" t="s">
        <v>111</v>
      </c>
      <c r="E63" s="77"/>
      <c r="F63" s="10" t="s">
        <v>51</v>
      </c>
      <c r="G63" s="39"/>
      <c r="H63" s="10">
        <v>4</v>
      </c>
      <c r="I63" s="89"/>
      <c r="J63" s="54">
        <f t="shared" si="2"/>
        <v>4</v>
      </c>
      <c r="K63" s="55" t="s">
        <v>13</v>
      </c>
      <c r="L63" s="8"/>
      <c r="M63" s="10"/>
      <c r="N63" s="23"/>
      <c r="O63" s="23"/>
      <c r="P63" s="23"/>
      <c r="Q63" s="23"/>
      <c r="R63" s="23"/>
      <c r="S63" s="23"/>
      <c r="T63" s="23"/>
      <c r="U63" s="23"/>
      <c r="V63" s="23"/>
      <c r="W63" s="23"/>
      <c r="X63" s="23"/>
      <c r="Y63" s="23"/>
      <c r="Z63" s="23"/>
      <c r="AA63" s="23"/>
      <c r="AB63" s="23"/>
      <c r="AC63" s="23"/>
      <c r="AD63" s="23"/>
      <c r="AE63" s="23"/>
      <c r="AF63" s="23"/>
      <c r="AG63" s="23"/>
      <c r="AH63" s="23"/>
      <c r="AI63" s="23"/>
      <c r="AJ63" s="23"/>
      <c r="AK63" s="23"/>
      <c r="AL63" s="23"/>
      <c r="AM63" s="23"/>
      <c r="AN63" s="23"/>
      <c r="AO63" s="23"/>
      <c r="AP63" s="23"/>
      <c r="AQ63" s="23"/>
      <c r="AR63" s="23"/>
    </row>
    <row r="64" spans="1:44" s="22" customFormat="1" ht="73.5" customHeight="1">
      <c r="A64" s="10">
        <v>9</v>
      </c>
      <c r="B64" s="10"/>
      <c r="C64" s="38" t="s">
        <v>105</v>
      </c>
      <c r="D64" s="9" t="s">
        <v>112</v>
      </c>
      <c r="E64" s="9"/>
      <c r="F64" s="10" t="s">
        <v>66</v>
      </c>
      <c r="G64" s="39"/>
      <c r="H64" s="10">
        <v>2</v>
      </c>
      <c r="I64" s="89"/>
      <c r="J64" s="54">
        <f t="shared" si="2"/>
        <v>2</v>
      </c>
      <c r="K64" s="55" t="s">
        <v>13</v>
      </c>
      <c r="L64" s="8"/>
      <c r="M64" s="10"/>
      <c r="N64" s="23"/>
      <c r="O64" s="23"/>
      <c r="P64" s="23"/>
      <c r="Q64" s="23"/>
      <c r="R64" s="23"/>
      <c r="S64" s="23"/>
      <c r="T64" s="23"/>
      <c r="U64" s="23"/>
      <c r="V64" s="23"/>
      <c r="W64" s="23"/>
      <c r="X64" s="23"/>
      <c r="Y64" s="23"/>
      <c r="Z64" s="23"/>
      <c r="AA64" s="23"/>
      <c r="AB64" s="23"/>
      <c r="AC64" s="23"/>
      <c r="AD64" s="23"/>
      <c r="AE64" s="23"/>
      <c r="AF64" s="23"/>
      <c r="AG64" s="23"/>
      <c r="AH64" s="23"/>
      <c r="AI64" s="23"/>
      <c r="AJ64" s="23"/>
      <c r="AK64" s="23"/>
      <c r="AL64" s="23"/>
      <c r="AM64" s="23"/>
      <c r="AN64" s="23"/>
      <c r="AO64" s="23"/>
      <c r="AP64" s="23"/>
      <c r="AQ64" s="23"/>
      <c r="AR64" s="23"/>
    </row>
    <row r="65" spans="1:44" s="21" customFormat="1" ht="72" customHeight="1">
      <c r="A65" s="34"/>
      <c r="B65" s="34"/>
      <c r="C65" s="80" t="s">
        <v>114</v>
      </c>
      <c r="D65" s="35"/>
      <c r="E65" s="35"/>
      <c r="F65" s="35"/>
      <c r="G65" s="36"/>
      <c r="H65" s="35"/>
      <c r="I65" s="35"/>
      <c r="J65" s="52"/>
      <c r="K65" s="35"/>
      <c r="L65" s="53"/>
      <c r="M65" s="35"/>
    </row>
    <row r="66" spans="1:44" s="22" customFormat="1" ht="73.5" customHeight="1">
      <c r="A66" s="37">
        <v>1</v>
      </c>
      <c r="B66" s="37" t="s">
        <v>12</v>
      </c>
      <c r="C66" s="38" t="s">
        <v>85</v>
      </c>
      <c r="D66" s="9" t="s">
        <v>119</v>
      </c>
      <c r="E66" s="9" t="s">
        <v>70</v>
      </c>
      <c r="F66" s="10" t="s">
        <v>89</v>
      </c>
      <c r="G66" s="39"/>
      <c r="H66" s="10">
        <v>18</v>
      </c>
      <c r="I66" s="109">
        <v>1</v>
      </c>
      <c r="J66" s="54">
        <f>+H66*$I$6</f>
        <v>18</v>
      </c>
      <c r="K66" s="55" t="s">
        <v>13</v>
      </c>
      <c r="L66" s="8"/>
      <c r="M66" s="10"/>
      <c r="N66" s="23"/>
      <c r="O66" s="23"/>
      <c r="P66" s="23"/>
      <c r="Q66" s="23"/>
      <c r="R66" s="23"/>
      <c r="S66" s="23"/>
      <c r="T66" s="23"/>
      <c r="U66" s="23"/>
      <c r="V66" s="23"/>
      <c r="W66" s="23"/>
      <c r="X66" s="23"/>
      <c r="Y66" s="23"/>
      <c r="Z66" s="23"/>
      <c r="AA66" s="23"/>
      <c r="AB66" s="23"/>
      <c r="AC66" s="23"/>
      <c r="AD66" s="23"/>
      <c r="AE66" s="23"/>
      <c r="AF66" s="23"/>
      <c r="AG66" s="23"/>
      <c r="AH66" s="23"/>
      <c r="AI66" s="23"/>
      <c r="AJ66" s="23"/>
      <c r="AK66" s="23"/>
      <c r="AL66" s="23"/>
      <c r="AM66" s="23"/>
      <c r="AN66" s="23"/>
      <c r="AO66" s="23"/>
      <c r="AP66" s="23"/>
      <c r="AQ66" s="23"/>
      <c r="AR66" s="23"/>
    </row>
    <row r="67" spans="1:44" s="22" customFormat="1" ht="90.75" customHeight="1">
      <c r="A67" s="37">
        <v>2</v>
      </c>
      <c r="B67" s="37" t="s">
        <v>15</v>
      </c>
      <c r="C67" s="38" t="s">
        <v>115</v>
      </c>
      <c r="D67" s="9" t="s">
        <v>120</v>
      </c>
      <c r="E67" s="9" t="s">
        <v>70</v>
      </c>
      <c r="F67" s="39" t="s">
        <v>127</v>
      </c>
      <c r="G67" s="39"/>
      <c r="H67" s="10">
        <v>1</v>
      </c>
      <c r="I67" s="89"/>
      <c r="J67" s="54">
        <f>+H67*$I$6</f>
        <v>1</v>
      </c>
      <c r="K67" s="55" t="s">
        <v>13</v>
      </c>
      <c r="L67" s="8"/>
      <c r="M67" s="10"/>
      <c r="N67" s="23"/>
      <c r="O67" s="23"/>
      <c r="P67" s="23"/>
      <c r="Q67" s="23"/>
      <c r="R67" s="23"/>
      <c r="S67" s="23"/>
      <c r="T67" s="23"/>
      <c r="U67" s="23"/>
      <c r="V67" s="23"/>
      <c r="W67" s="23"/>
      <c r="X67" s="23"/>
      <c r="Y67" s="23"/>
      <c r="Z67" s="23"/>
      <c r="AA67" s="23"/>
      <c r="AB67" s="23"/>
      <c r="AC67" s="23"/>
      <c r="AD67" s="23"/>
      <c r="AE67" s="23"/>
      <c r="AF67" s="23"/>
      <c r="AG67" s="23"/>
      <c r="AH67" s="23"/>
      <c r="AI67" s="23"/>
      <c r="AJ67" s="23"/>
      <c r="AK67" s="23"/>
      <c r="AL67" s="23"/>
      <c r="AM67" s="23"/>
      <c r="AN67" s="23"/>
      <c r="AO67" s="23"/>
      <c r="AP67" s="23"/>
      <c r="AQ67" s="23"/>
      <c r="AR67" s="23"/>
    </row>
    <row r="68" spans="1:44" s="22" customFormat="1" ht="90.75" customHeight="1">
      <c r="A68" s="37">
        <v>3</v>
      </c>
      <c r="B68" s="37"/>
      <c r="C68" s="38" t="s">
        <v>103</v>
      </c>
      <c r="D68" s="9" t="s">
        <v>121</v>
      </c>
      <c r="E68" s="9"/>
      <c r="F68" s="39" t="s">
        <v>51</v>
      </c>
      <c r="G68" s="39"/>
      <c r="H68" s="10">
        <v>17</v>
      </c>
      <c r="I68" s="89"/>
      <c r="J68" s="54">
        <f t="shared" ref="J68:J75" si="3">+H68*$I$6</f>
        <v>17</v>
      </c>
      <c r="K68" s="55" t="s">
        <v>13</v>
      </c>
      <c r="L68" s="8"/>
      <c r="M68" s="10"/>
      <c r="N68" s="23"/>
      <c r="O68" s="23"/>
      <c r="P68" s="23"/>
      <c r="Q68" s="23"/>
      <c r="R68" s="23"/>
      <c r="S68" s="23"/>
      <c r="T68" s="23"/>
      <c r="U68" s="23"/>
      <c r="V68" s="23"/>
      <c r="W68" s="23"/>
      <c r="X68" s="23"/>
      <c r="Y68" s="23"/>
      <c r="Z68" s="23"/>
      <c r="AA68" s="23"/>
      <c r="AB68" s="23"/>
      <c r="AC68" s="23"/>
      <c r="AD68" s="23"/>
      <c r="AE68" s="23"/>
      <c r="AF68" s="23"/>
      <c r="AG68" s="23"/>
      <c r="AH68" s="23"/>
      <c r="AI68" s="23"/>
      <c r="AJ68" s="23"/>
      <c r="AK68" s="23"/>
      <c r="AL68" s="23"/>
      <c r="AM68" s="23"/>
      <c r="AN68" s="23"/>
      <c r="AO68" s="23"/>
      <c r="AP68" s="23"/>
      <c r="AQ68" s="23"/>
      <c r="AR68" s="23"/>
    </row>
    <row r="69" spans="1:44" s="22" customFormat="1" ht="90.75" customHeight="1">
      <c r="A69" s="37">
        <v>4</v>
      </c>
      <c r="B69" s="37"/>
      <c r="C69" s="38" t="s">
        <v>58</v>
      </c>
      <c r="D69" s="9" t="s">
        <v>122</v>
      </c>
      <c r="E69" s="9"/>
      <c r="F69" s="39" t="s">
        <v>51</v>
      </c>
      <c r="G69" s="39"/>
      <c r="H69" s="10">
        <v>17</v>
      </c>
      <c r="I69" s="89"/>
      <c r="J69" s="54">
        <f t="shared" si="3"/>
        <v>17</v>
      </c>
      <c r="K69" s="55" t="s">
        <v>13</v>
      </c>
      <c r="L69" s="8"/>
      <c r="M69" s="10"/>
      <c r="N69" s="23"/>
      <c r="O69" s="23"/>
      <c r="P69" s="23"/>
      <c r="Q69" s="23"/>
      <c r="R69" s="23"/>
      <c r="S69" s="23"/>
      <c r="T69" s="23"/>
      <c r="U69" s="23"/>
      <c r="V69" s="23"/>
      <c r="W69" s="23"/>
      <c r="X69" s="23"/>
      <c r="Y69" s="23"/>
      <c r="Z69" s="23"/>
      <c r="AA69" s="23"/>
      <c r="AB69" s="23"/>
      <c r="AC69" s="23"/>
      <c r="AD69" s="23"/>
      <c r="AE69" s="23"/>
      <c r="AF69" s="23"/>
      <c r="AG69" s="23"/>
      <c r="AH69" s="23"/>
      <c r="AI69" s="23"/>
      <c r="AJ69" s="23"/>
      <c r="AK69" s="23"/>
      <c r="AL69" s="23"/>
      <c r="AM69" s="23"/>
      <c r="AN69" s="23"/>
      <c r="AO69" s="23"/>
      <c r="AP69" s="23"/>
      <c r="AQ69" s="23"/>
      <c r="AR69" s="23"/>
    </row>
    <row r="70" spans="1:44" s="22" customFormat="1" ht="90.75" customHeight="1">
      <c r="A70" s="37">
        <v>5</v>
      </c>
      <c r="B70" s="37"/>
      <c r="C70" s="38" t="s">
        <v>116</v>
      </c>
      <c r="D70" s="9" t="s">
        <v>123</v>
      </c>
      <c r="E70" s="9"/>
      <c r="F70" s="39" t="s">
        <v>128</v>
      </c>
      <c r="G70" s="39"/>
      <c r="H70" s="10">
        <v>4</v>
      </c>
      <c r="I70" s="89"/>
      <c r="J70" s="54">
        <f t="shared" si="3"/>
        <v>4</v>
      </c>
      <c r="K70" s="55" t="s">
        <v>13</v>
      </c>
      <c r="L70" s="8"/>
      <c r="M70" s="10"/>
      <c r="N70" s="23"/>
      <c r="O70" s="23"/>
      <c r="P70" s="23"/>
      <c r="Q70" s="23"/>
      <c r="R70" s="23"/>
      <c r="S70" s="23"/>
      <c r="T70" s="23"/>
      <c r="U70" s="23"/>
      <c r="V70" s="23"/>
      <c r="W70" s="23"/>
      <c r="X70" s="23"/>
      <c r="Y70" s="23"/>
      <c r="Z70" s="23"/>
      <c r="AA70" s="23"/>
      <c r="AB70" s="23"/>
      <c r="AC70" s="23"/>
      <c r="AD70" s="23"/>
      <c r="AE70" s="23"/>
      <c r="AF70" s="23"/>
      <c r="AG70" s="23"/>
      <c r="AH70" s="23"/>
      <c r="AI70" s="23"/>
      <c r="AJ70" s="23"/>
      <c r="AK70" s="23"/>
      <c r="AL70" s="23"/>
      <c r="AM70" s="23"/>
      <c r="AN70" s="23"/>
      <c r="AO70" s="23"/>
      <c r="AP70" s="23"/>
      <c r="AQ70" s="23"/>
      <c r="AR70" s="23"/>
    </row>
    <row r="71" spans="1:44" s="22" customFormat="1" ht="90.75" customHeight="1">
      <c r="A71" s="37">
        <v>6</v>
      </c>
      <c r="B71" s="37"/>
      <c r="C71" s="38" t="s">
        <v>59</v>
      </c>
      <c r="D71" s="9" t="s">
        <v>64</v>
      </c>
      <c r="E71" s="9" t="s">
        <v>70</v>
      </c>
      <c r="F71" s="39" t="s">
        <v>67</v>
      </c>
      <c r="G71" s="39"/>
      <c r="H71" s="10">
        <v>17</v>
      </c>
      <c r="I71" s="89"/>
      <c r="J71" s="54">
        <f t="shared" si="3"/>
        <v>17</v>
      </c>
      <c r="K71" s="55" t="s">
        <v>13</v>
      </c>
      <c r="L71" s="8"/>
      <c r="M71" s="10"/>
      <c r="N71" s="23"/>
      <c r="O71" s="23"/>
      <c r="P71" s="23"/>
      <c r="Q71" s="23"/>
      <c r="R71" s="23"/>
      <c r="S71" s="23"/>
      <c r="T71" s="23"/>
      <c r="U71" s="23"/>
      <c r="V71" s="23"/>
      <c r="W71" s="23"/>
      <c r="X71" s="23"/>
      <c r="Y71" s="23"/>
      <c r="Z71" s="23"/>
      <c r="AA71" s="23"/>
      <c r="AB71" s="23"/>
      <c r="AC71" s="23"/>
      <c r="AD71" s="23"/>
      <c r="AE71" s="23"/>
      <c r="AF71" s="23"/>
      <c r="AG71" s="23"/>
      <c r="AH71" s="23"/>
      <c r="AI71" s="23"/>
      <c r="AJ71" s="23"/>
      <c r="AK71" s="23"/>
      <c r="AL71" s="23"/>
      <c r="AM71" s="23"/>
      <c r="AN71" s="23"/>
      <c r="AO71" s="23"/>
      <c r="AP71" s="23"/>
      <c r="AQ71" s="23"/>
      <c r="AR71" s="23"/>
    </row>
    <row r="72" spans="1:44" s="22" customFormat="1" ht="90.75" customHeight="1">
      <c r="A72" s="37">
        <v>7</v>
      </c>
      <c r="B72" s="37"/>
      <c r="C72" s="38" t="s">
        <v>117</v>
      </c>
      <c r="D72" s="9" t="s">
        <v>124</v>
      </c>
      <c r="E72" s="9" t="s">
        <v>127</v>
      </c>
      <c r="F72" s="39" t="s">
        <v>127</v>
      </c>
      <c r="G72" s="39"/>
      <c r="H72" s="10">
        <v>4</v>
      </c>
      <c r="I72" s="89"/>
      <c r="J72" s="54">
        <f t="shared" si="3"/>
        <v>4</v>
      </c>
      <c r="K72" s="55" t="s">
        <v>13</v>
      </c>
      <c r="L72" s="8"/>
      <c r="M72" s="10"/>
      <c r="N72" s="23"/>
      <c r="O72" s="23"/>
      <c r="P72" s="23"/>
      <c r="Q72" s="23"/>
      <c r="R72" s="23"/>
      <c r="S72" s="23"/>
      <c r="T72" s="23"/>
      <c r="U72" s="23"/>
      <c r="V72" s="23"/>
      <c r="W72" s="23"/>
      <c r="X72" s="23"/>
      <c r="Y72" s="23"/>
      <c r="Z72" s="23"/>
      <c r="AA72" s="23"/>
      <c r="AB72" s="23"/>
      <c r="AC72" s="23"/>
      <c r="AD72" s="23"/>
      <c r="AE72" s="23"/>
      <c r="AF72" s="23"/>
      <c r="AG72" s="23"/>
      <c r="AH72" s="23"/>
      <c r="AI72" s="23"/>
      <c r="AJ72" s="23"/>
      <c r="AK72" s="23"/>
      <c r="AL72" s="23"/>
      <c r="AM72" s="23"/>
      <c r="AN72" s="23"/>
      <c r="AO72" s="23"/>
      <c r="AP72" s="23"/>
      <c r="AQ72" s="23"/>
      <c r="AR72" s="23"/>
    </row>
    <row r="73" spans="1:44" s="22" customFormat="1" ht="90.75" customHeight="1">
      <c r="A73" s="37">
        <v>8</v>
      </c>
      <c r="B73" s="37"/>
      <c r="C73" s="38" t="s">
        <v>117</v>
      </c>
      <c r="D73" s="9" t="s">
        <v>125</v>
      </c>
      <c r="E73" s="9" t="s">
        <v>127</v>
      </c>
      <c r="F73" s="39" t="s">
        <v>127</v>
      </c>
      <c r="G73" s="39"/>
      <c r="H73" s="10">
        <v>16</v>
      </c>
      <c r="I73" s="89"/>
      <c r="J73" s="54">
        <f t="shared" si="3"/>
        <v>16</v>
      </c>
      <c r="K73" s="55" t="s">
        <v>13</v>
      </c>
      <c r="L73" s="8"/>
      <c r="M73" s="10"/>
      <c r="N73" s="23"/>
      <c r="O73" s="23"/>
      <c r="P73" s="23"/>
      <c r="Q73" s="23"/>
      <c r="R73" s="23"/>
      <c r="S73" s="23"/>
      <c r="T73" s="23"/>
      <c r="U73" s="23"/>
      <c r="V73" s="23"/>
      <c r="W73" s="23"/>
      <c r="X73" s="23"/>
      <c r="Y73" s="23"/>
      <c r="Z73" s="23"/>
      <c r="AA73" s="23"/>
      <c r="AB73" s="23"/>
      <c r="AC73" s="23"/>
      <c r="AD73" s="23"/>
      <c r="AE73" s="23"/>
      <c r="AF73" s="23"/>
      <c r="AG73" s="23"/>
      <c r="AH73" s="23"/>
      <c r="AI73" s="23"/>
      <c r="AJ73" s="23"/>
      <c r="AK73" s="23"/>
      <c r="AL73" s="23"/>
      <c r="AM73" s="23"/>
      <c r="AN73" s="23"/>
      <c r="AO73" s="23"/>
      <c r="AP73" s="23"/>
      <c r="AQ73" s="23"/>
      <c r="AR73" s="23"/>
    </row>
    <row r="74" spans="1:44" s="22" customFormat="1" ht="90.75" customHeight="1">
      <c r="A74" s="37">
        <v>9</v>
      </c>
      <c r="B74" s="37"/>
      <c r="C74" s="38" t="s">
        <v>118</v>
      </c>
      <c r="D74" s="9" t="s">
        <v>65</v>
      </c>
      <c r="E74" s="9" t="s">
        <v>129</v>
      </c>
      <c r="F74" s="39" t="s">
        <v>129</v>
      </c>
      <c r="G74" s="39"/>
      <c r="H74" s="10">
        <v>1</v>
      </c>
      <c r="I74" s="89"/>
      <c r="J74" s="54">
        <f t="shared" si="3"/>
        <v>1</v>
      </c>
      <c r="K74" s="55" t="s">
        <v>13</v>
      </c>
      <c r="L74" s="8"/>
      <c r="M74" s="10"/>
      <c r="N74" s="23"/>
      <c r="O74" s="23"/>
      <c r="P74" s="23"/>
      <c r="Q74" s="23"/>
      <c r="R74" s="23"/>
      <c r="S74" s="23"/>
      <c r="T74" s="23"/>
      <c r="U74" s="23"/>
      <c r="V74" s="23"/>
      <c r="W74" s="23"/>
      <c r="X74" s="23"/>
      <c r="Y74" s="23"/>
      <c r="Z74" s="23"/>
      <c r="AA74" s="23"/>
      <c r="AB74" s="23"/>
      <c r="AC74" s="23"/>
      <c r="AD74" s="23"/>
      <c r="AE74" s="23"/>
      <c r="AF74" s="23"/>
      <c r="AG74" s="23"/>
      <c r="AH74" s="23"/>
      <c r="AI74" s="23"/>
      <c r="AJ74" s="23"/>
      <c r="AK74" s="23"/>
      <c r="AL74" s="23"/>
      <c r="AM74" s="23"/>
      <c r="AN74" s="23"/>
      <c r="AO74" s="23"/>
      <c r="AP74" s="23"/>
      <c r="AQ74" s="23"/>
      <c r="AR74" s="23"/>
    </row>
    <row r="75" spans="1:44" s="22" customFormat="1" ht="90.75" customHeight="1">
      <c r="A75" s="37">
        <v>10</v>
      </c>
      <c r="B75" s="37"/>
      <c r="C75" s="38" t="s">
        <v>86</v>
      </c>
      <c r="D75" s="9" t="s">
        <v>126</v>
      </c>
      <c r="E75" s="9" t="s">
        <v>51</v>
      </c>
      <c r="F75" s="39" t="s">
        <v>51</v>
      </c>
      <c r="G75" s="39"/>
      <c r="H75" s="10">
        <v>108</v>
      </c>
      <c r="I75" s="89"/>
      <c r="J75" s="54">
        <f t="shared" si="3"/>
        <v>108</v>
      </c>
      <c r="K75" s="55" t="s">
        <v>13</v>
      </c>
      <c r="L75" s="8"/>
      <c r="M75" s="10"/>
      <c r="N75" s="23"/>
      <c r="O75" s="23"/>
      <c r="P75" s="23"/>
      <c r="Q75" s="23"/>
      <c r="R75" s="23"/>
      <c r="S75" s="23"/>
      <c r="T75" s="23"/>
      <c r="U75" s="23"/>
      <c r="V75" s="23"/>
      <c r="W75" s="23"/>
      <c r="X75" s="23"/>
      <c r="Y75" s="23"/>
      <c r="Z75" s="23"/>
      <c r="AA75" s="23"/>
      <c r="AB75" s="23"/>
      <c r="AC75" s="23"/>
      <c r="AD75" s="23"/>
      <c r="AE75" s="23"/>
      <c r="AF75" s="23"/>
      <c r="AG75" s="23"/>
      <c r="AH75" s="23"/>
      <c r="AI75" s="23"/>
      <c r="AJ75" s="23"/>
      <c r="AK75" s="23"/>
      <c r="AL75" s="23"/>
      <c r="AM75" s="23"/>
      <c r="AN75" s="23"/>
      <c r="AO75" s="23"/>
      <c r="AP75" s="23"/>
      <c r="AQ75" s="23"/>
      <c r="AR75" s="23"/>
    </row>
    <row r="76" spans="1:44" s="21" customFormat="1" ht="99" customHeight="1">
      <c r="A76" s="34"/>
      <c r="B76" s="34"/>
      <c r="C76" s="80" t="s">
        <v>130</v>
      </c>
      <c r="D76" s="35"/>
      <c r="E76" s="35"/>
      <c r="F76" s="35"/>
      <c r="G76" s="36"/>
      <c r="H76" s="35"/>
      <c r="I76" s="35"/>
      <c r="J76" s="52"/>
      <c r="K76" s="35"/>
      <c r="L76" s="53"/>
      <c r="M76" s="35"/>
    </row>
    <row r="77" spans="1:44" s="22" customFormat="1" ht="73.5" customHeight="1">
      <c r="A77" s="37">
        <v>1</v>
      </c>
      <c r="B77" s="37" t="s">
        <v>12</v>
      </c>
      <c r="C77" s="79" t="s">
        <v>131</v>
      </c>
      <c r="D77" s="9" t="s">
        <v>137</v>
      </c>
      <c r="E77" s="9" t="s">
        <v>70</v>
      </c>
      <c r="F77" s="10" t="s">
        <v>127</v>
      </c>
      <c r="G77" s="39"/>
      <c r="H77" s="10">
        <v>1</v>
      </c>
      <c r="I77" s="109">
        <v>1</v>
      </c>
      <c r="J77" s="54">
        <f>+H77*$I$6</f>
        <v>1</v>
      </c>
      <c r="K77" s="55" t="s">
        <v>13</v>
      </c>
      <c r="L77" s="8"/>
      <c r="M77" s="10"/>
      <c r="N77" s="23"/>
      <c r="O77" s="23"/>
      <c r="P77" s="23"/>
      <c r="Q77" s="23"/>
      <c r="R77" s="23"/>
      <c r="S77" s="23"/>
      <c r="T77" s="23"/>
      <c r="U77" s="23"/>
      <c r="V77" s="23"/>
      <c r="W77" s="23"/>
      <c r="X77" s="23"/>
      <c r="Y77" s="23"/>
      <c r="Z77" s="23"/>
      <c r="AA77" s="23"/>
      <c r="AB77" s="23"/>
      <c r="AC77" s="23"/>
      <c r="AD77" s="23"/>
      <c r="AE77" s="23"/>
      <c r="AF77" s="23"/>
      <c r="AG77" s="23"/>
      <c r="AH77" s="23"/>
      <c r="AI77" s="23"/>
      <c r="AJ77" s="23"/>
      <c r="AK77" s="23"/>
      <c r="AL77" s="23"/>
      <c r="AM77" s="23"/>
      <c r="AN77" s="23"/>
      <c r="AO77" s="23"/>
      <c r="AP77" s="23"/>
      <c r="AQ77" s="23"/>
      <c r="AR77" s="23"/>
    </row>
    <row r="78" spans="1:44" s="22" customFormat="1" ht="90.75" customHeight="1">
      <c r="A78" s="37">
        <v>2</v>
      </c>
      <c r="B78" s="37" t="s">
        <v>15</v>
      </c>
      <c r="C78" s="79" t="s">
        <v>132</v>
      </c>
      <c r="D78" s="9" t="s">
        <v>138</v>
      </c>
      <c r="E78" s="9"/>
      <c r="F78" s="39" t="s">
        <v>127</v>
      </c>
      <c r="G78" s="39"/>
      <c r="H78" s="10">
        <v>1</v>
      </c>
      <c r="I78" s="89"/>
      <c r="J78" s="54">
        <f>+H78*$I$6</f>
        <v>1</v>
      </c>
      <c r="K78" s="55" t="s">
        <v>13</v>
      </c>
      <c r="L78" s="8"/>
      <c r="M78" s="10"/>
      <c r="N78" s="23"/>
      <c r="O78" s="23"/>
      <c r="P78" s="23"/>
      <c r="Q78" s="23"/>
      <c r="R78" s="23"/>
      <c r="S78" s="23"/>
      <c r="T78" s="23"/>
      <c r="U78" s="23"/>
      <c r="V78" s="23"/>
      <c r="W78" s="23"/>
      <c r="X78" s="23"/>
      <c r="Y78" s="23"/>
      <c r="Z78" s="23"/>
      <c r="AA78" s="23"/>
      <c r="AB78" s="23"/>
      <c r="AC78" s="23"/>
      <c r="AD78" s="23"/>
      <c r="AE78" s="23"/>
      <c r="AF78" s="23"/>
      <c r="AG78" s="23"/>
      <c r="AH78" s="23"/>
      <c r="AI78" s="23"/>
      <c r="AJ78" s="23"/>
      <c r="AK78" s="23"/>
      <c r="AL78" s="23"/>
      <c r="AM78" s="23"/>
      <c r="AN78" s="23"/>
      <c r="AO78" s="23"/>
      <c r="AP78" s="23"/>
      <c r="AQ78" s="23"/>
      <c r="AR78" s="23"/>
    </row>
    <row r="79" spans="1:44" s="22" customFormat="1" ht="90.75" customHeight="1">
      <c r="A79" s="37">
        <v>3</v>
      </c>
      <c r="B79" s="37"/>
      <c r="C79" s="79" t="s">
        <v>133</v>
      </c>
      <c r="D79" s="9" t="s">
        <v>139</v>
      </c>
      <c r="E79" s="9" t="s">
        <v>149</v>
      </c>
      <c r="F79" s="39" t="s">
        <v>146</v>
      </c>
      <c r="G79" s="39"/>
      <c r="H79" s="10">
        <v>20</v>
      </c>
      <c r="I79" s="89"/>
      <c r="J79" s="54"/>
      <c r="K79" s="81" t="s">
        <v>150</v>
      </c>
      <c r="L79" s="8"/>
      <c r="M79" s="10"/>
      <c r="N79" s="23"/>
      <c r="O79" s="23"/>
      <c r="P79" s="23"/>
      <c r="Q79" s="23"/>
      <c r="R79" s="23"/>
      <c r="S79" s="23"/>
      <c r="T79" s="23"/>
      <c r="U79" s="23"/>
      <c r="V79" s="23"/>
      <c r="W79" s="23"/>
      <c r="X79" s="23"/>
      <c r="Y79" s="23"/>
      <c r="Z79" s="23"/>
      <c r="AA79" s="23"/>
      <c r="AB79" s="23"/>
      <c r="AC79" s="23"/>
      <c r="AD79" s="23"/>
      <c r="AE79" s="23"/>
      <c r="AF79" s="23"/>
      <c r="AG79" s="23"/>
      <c r="AH79" s="23"/>
      <c r="AI79" s="23"/>
      <c r="AJ79" s="23"/>
      <c r="AK79" s="23"/>
      <c r="AL79" s="23"/>
      <c r="AM79" s="23"/>
      <c r="AN79" s="23"/>
      <c r="AO79" s="23"/>
      <c r="AP79" s="23"/>
      <c r="AQ79" s="23"/>
      <c r="AR79" s="23"/>
    </row>
    <row r="80" spans="1:44" s="22" customFormat="1" ht="90.75" customHeight="1">
      <c r="A80" s="37">
        <v>4</v>
      </c>
      <c r="B80" s="37"/>
      <c r="C80" s="79" t="s">
        <v>56</v>
      </c>
      <c r="D80" s="9" t="s">
        <v>140</v>
      </c>
      <c r="E80" s="9" t="s">
        <v>69</v>
      </c>
      <c r="F80" s="39" t="s">
        <v>66</v>
      </c>
      <c r="G80" s="39"/>
      <c r="H80" s="10">
        <v>4</v>
      </c>
      <c r="I80" s="89"/>
      <c r="J80" s="54"/>
      <c r="K80" s="55" t="s">
        <v>13</v>
      </c>
      <c r="L80" s="8"/>
      <c r="M80" s="10"/>
      <c r="N80" s="23"/>
      <c r="O80" s="23"/>
      <c r="P80" s="23"/>
      <c r="Q80" s="23"/>
      <c r="R80" s="23"/>
      <c r="S80" s="23"/>
      <c r="T80" s="23"/>
      <c r="U80" s="23"/>
      <c r="V80" s="23"/>
      <c r="W80" s="23"/>
      <c r="X80" s="23"/>
      <c r="Y80" s="23"/>
      <c r="Z80" s="23"/>
      <c r="AA80" s="23"/>
      <c r="AB80" s="23"/>
      <c r="AC80" s="23"/>
      <c r="AD80" s="23"/>
      <c r="AE80" s="23"/>
      <c r="AF80" s="23"/>
      <c r="AG80" s="23"/>
      <c r="AH80" s="23"/>
      <c r="AI80" s="23"/>
      <c r="AJ80" s="23"/>
      <c r="AK80" s="23"/>
      <c r="AL80" s="23"/>
      <c r="AM80" s="23"/>
      <c r="AN80" s="23"/>
      <c r="AO80" s="23"/>
      <c r="AP80" s="23"/>
      <c r="AQ80" s="23"/>
      <c r="AR80" s="23"/>
    </row>
    <row r="81" spans="1:44" s="22" customFormat="1" ht="90.75" customHeight="1">
      <c r="A81" s="37">
        <v>5</v>
      </c>
      <c r="B81" s="37"/>
      <c r="C81" s="79" t="s">
        <v>103</v>
      </c>
      <c r="D81" s="9" t="s">
        <v>141</v>
      </c>
      <c r="E81" s="9"/>
      <c r="F81" s="39" t="s">
        <v>51</v>
      </c>
      <c r="G81" s="39"/>
      <c r="H81" s="10">
        <v>5</v>
      </c>
      <c r="I81" s="89"/>
      <c r="J81" s="54"/>
      <c r="K81" s="55" t="s">
        <v>13</v>
      </c>
      <c r="L81" s="8"/>
      <c r="M81" s="10"/>
      <c r="N81" s="23"/>
      <c r="O81" s="23"/>
      <c r="P81" s="23"/>
      <c r="Q81" s="23"/>
      <c r="R81" s="23"/>
      <c r="S81" s="23"/>
      <c r="T81" s="23"/>
      <c r="U81" s="23"/>
      <c r="V81" s="23"/>
      <c r="W81" s="23"/>
      <c r="X81" s="23"/>
      <c r="Y81" s="23"/>
      <c r="Z81" s="23"/>
      <c r="AA81" s="23"/>
      <c r="AB81" s="23"/>
      <c r="AC81" s="23"/>
      <c r="AD81" s="23"/>
      <c r="AE81" s="23"/>
      <c r="AF81" s="23"/>
      <c r="AG81" s="23"/>
      <c r="AH81" s="23"/>
      <c r="AI81" s="23"/>
      <c r="AJ81" s="23"/>
      <c r="AK81" s="23"/>
      <c r="AL81" s="23"/>
      <c r="AM81" s="23"/>
      <c r="AN81" s="23"/>
      <c r="AO81" s="23"/>
      <c r="AP81" s="23"/>
      <c r="AQ81" s="23"/>
      <c r="AR81" s="23"/>
    </row>
    <row r="82" spans="1:44" s="22" customFormat="1" ht="90.75" customHeight="1">
      <c r="A82" s="37">
        <v>6</v>
      </c>
      <c r="B82" s="37"/>
      <c r="C82" s="79" t="s">
        <v>25</v>
      </c>
      <c r="D82" s="9" t="s">
        <v>142</v>
      </c>
      <c r="E82" s="9"/>
      <c r="F82" s="39" t="s">
        <v>51</v>
      </c>
      <c r="G82" s="39"/>
      <c r="H82" s="10">
        <v>5</v>
      </c>
      <c r="I82" s="89"/>
      <c r="J82" s="54"/>
      <c r="K82" s="55" t="s">
        <v>13</v>
      </c>
      <c r="L82" s="8"/>
      <c r="M82" s="10"/>
      <c r="N82" s="23"/>
      <c r="O82" s="23"/>
      <c r="P82" s="23"/>
      <c r="Q82" s="23"/>
      <c r="R82" s="23"/>
      <c r="S82" s="23"/>
      <c r="T82" s="23"/>
      <c r="U82" s="23"/>
      <c r="V82" s="23"/>
      <c r="W82" s="23"/>
      <c r="X82" s="23"/>
      <c r="Y82" s="23"/>
      <c r="Z82" s="23"/>
      <c r="AA82" s="23"/>
      <c r="AB82" s="23"/>
      <c r="AC82" s="23"/>
      <c r="AD82" s="23"/>
      <c r="AE82" s="23"/>
      <c r="AF82" s="23"/>
      <c r="AG82" s="23"/>
      <c r="AH82" s="23"/>
      <c r="AI82" s="23"/>
      <c r="AJ82" s="23"/>
      <c r="AK82" s="23"/>
      <c r="AL82" s="23"/>
      <c r="AM82" s="23"/>
      <c r="AN82" s="23"/>
      <c r="AO82" s="23"/>
      <c r="AP82" s="23"/>
      <c r="AQ82" s="23"/>
      <c r="AR82" s="23"/>
    </row>
    <row r="83" spans="1:44" s="22" customFormat="1" ht="90.75" customHeight="1">
      <c r="A83" s="37">
        <v>7</v>
      </c>
      <c r="B83" s="37"/>
      <c r="C83" s="79" t="s">
        <v>134</v>
      </c>
      <c r="D83" s="9" t="s">
        <v>143</v>
      </c>
      <c r="E83" s="9"/>
      <c r="F83" s="39" t="s">
        <v>51</v>
      </c>
      <c r="G83" s="39"/>
      <c r="H83" s="10">
        <v>5</v>
      </c>
      <c r="I83" s="89"/>
      <c r="J83" s="54"/>
      <c r="K83" s="55" t="s">
        <v>13</v>
      </c>
      <c r="L83" s="8"/>
      <c r="M83" s="10"/>
      <c r="N83" s="23"/>
      <c r="O83" s="23"/>
      <c r="P83" s="23"/>
      <c r="Q83" s="23"/>
      <c r="R83" s="23"/>
      <c r="S83" s="23"/>
      <c r="T83" s="23"/>
      <c r="U83" s="23"/>
      <c r="V83" s="23"/>
      <c r="W83" s="23"/>
      <c r="X83" s="23"/>
      <c r="Y83" s="23"/>
      <c r="Z83" s="23"/>
      <c r="AA83" s="23"/>
      <c r="AB83" s="23"/>
      <c r="AC83" s="23"/>
      <c r="AD83" s="23"/>
      <c r="AE83" s="23"/>
      <c r="AF83" s="23"/>
      <c r="AG83" s="23"/>
      <c r="AH83" s="23"/>
      <c r="AI83" s="23"/>
      <c r="AJ83" s="23"/>
      <c r="AK83" s="23"/>
      <c r="AL83" s="23"/>
      <c r="AM83" s="23"/>
      <c r="AN83" s="23"/>
      <c r="AO83" s="23"/>
      <c r="AP83" s="23"/>
      <c r="AQ83" s="23"/>
      <c r="AR83" s="23"/>
    </row>
    <row r="84" spans="1:44" s="22" customFormat="1" ht="90.75" customHeight="1">
      <c r="A84" s="37">
        <v>8</v>
      </c>
      <c r="B84" s="37"/>
      <c r="C84" s="79" t="s">
        <v>59</v>
      </c>
      <c r="D84" s="9" t="s">
        <v>64</v>
      </c>
      <c r="E84" s="9" t="s">
        <v>70</v>
      </c>
      <c r="F84" s="39" t="s">
        <v>67</v>
      </c>
      <c r="G84" s="39"/>
      <c r="H84" s="10">
        <v>5</v>
      </c>
      <c r="I84" s="89"/>
      <c r="J84" s="54"/>
      <c r="K84" s="55" t="s">
        <v>13</v>
      </c>
      <c r="L84" s="8"/>
      <c r="M84" s="10"/>
      <c r="N84" s="23"/>
      <c r="O84" s="23"/>
      <c r="P84" s="23"/>
      <c r="Q84" s="23"/>
      <c r="R84" s="23"/>
      <c r="S84" s="23"/>
      <c r="T84" s="23"/>
      <c r="U84" s="23"/>
      <c r="V84" s="23"/>
      <c r="W84" s="23"/>
      <c r="X84" s="23"/>
      <c r="Y84" s="23"/>
      <c r="Z84" s="23"/>
      <c r="AA84" s="23"/>
      <c r="AB84" s="23"/>
      <c r="AC84" s="23"/>
      <c r="AD84" s="23"/>
      <c r="AE84" s="23"/>
      <c r="AF84" s="23"/>
      <c r="AG84" s="23"/>
      <c r="AH84" s="23"/>
      <c r="AI84" s="23"/>
      <c r="AJ84" s="23"/>
      <c r="AK84" s="23"/>
      <c r="AL84" s="23"/>
      <c r="AM84" s="23"/>
      <c r="AN84" s="23"/>
      <c r="AO84" s="23"/>
      <c r="AP84" s="23"/>
      <c r="AQ84" s="23"/>
      <c r="AR84" s="23"/>
    </row>
    <row r="85" spans="1:44" s="22" customFormat="1" ht="90.75" customHeight="1">
      <c r="A85" s="37">
        <v>9</v>
      </c>
      <c r="B85" s="37"/>
      <c r="C85" s="79" t="s">
        <v>118</v>
      </c>
      <c r="D85" s="9" t="s">
        <v>65</v>
      </c>
      <c r="E85" s="9" t="s">
        <v>129</v>
      </c>
      <c r="F85" s="39" t="s">
        <v>129</v>
      </c>
      <c r="G85" s="39"/>
      <c r="H85" s="10">
        <v>1</v>
      </c>
      <c r="I85" s="89"/>
      <c r="J85" s="54"/>
      <c r="K85" s="55" t="s">
        <v>13</v>
      </c>
      <c r="L85" s="8"/>
      <c r="M85" s="10"/>
      <c r="N85" s="23"/>
      <c r="O85" s="23"/>
      <c r="P85" s="23"/>
      <c r="Q85" s="23"/>
      <c r="R85" s="23"/>
      <c r="S85" s="23"/>
      <c r="T85" s="23"/>
      <c r="U85" s="23"/>
      <c r="V85" s="23"/>
      <c r="W85" s="23"/>
      <c r="X85" s="23"/>
      <c r="Y85" s="23"/>
      <c r="Z85" s="23"/>
      <c r="AA85" s="23"/>
      <c r="AB85" s="23"/>
      <c r="AC85" s="23"/>
      <c r="AD85" s="23"/>
      <c r="AE85" s="23"/>
      <c r="AF85" s="23"/>
      <c r="AG85" s="23"/>
      <c r="AH85" s="23"/>
      <c r="AI85" s="23"/>
      <c r="AJ85" s="23"/>
      <c r="AK85" s="23"/>
      <c r="AL85" s="23"/>
      <c r="AM85" s="23"/>
      <c r="AN85" s="23"/>
      <c r="AO85" s="23"/>
      <c r="AP85" s="23"/>
      <c r="AQ85" s="23"/>
      <c r="AR85" s="23"/>
    </row>
    <row r="86" spans="1:44" s="22" customFormat="1" ht="90.75" customHeight="1">
      <c r="A86" s="37">
        <v>10</v>
      </c>
      <c r="B86" s="37"/>
      <c r="C86" s="79" t="s">
        <v>135</v>
      </c>
      <c r="D86" s="9" t="s">
        <v>144</v>
      </c>
      <c r="E86" s="9" t="s">
        <v>69</v>
      </c>
      <c r="F86" s="39" t="s">
        <v>147</v>
      </c>
      <c r="G86" s="39"/>
      <c r="H86" s="10">
        <v>2</v>
      </c>
      <c r="I86" s="89"/>
      <c r="J86" s="54"/>
      <c r="K86" s="55" t="s">
        <v>13</v>
      </c>
      <c r="L86" s="8"/>
      <c r="M86" s="10"/>
      <c r="N86" s="23"/>
      <c r="O86" s="23"/>
      <c r="P86" s="23"/>
      <c r="Q86" s="23"/>
      <c r="R86" s="23"/>
      <c r="S86" s="23"/>
      <c r="T86" s="23"/>
      <c r="U86" s="23"/>
      <c r="V86" s="23"/>
      <c r="W86" s="23"/>
      <c r="X86" s="23"/>
      <c r="Y86" s="23"/>
      <c r="Z86" s="23"/>
      <c r="AA86" s="23"/>
      <c r="AB86" s="23"/>
      <c r="AC86" s="23"/>
      <c r="AD86" s="23"/>
      <c r="AE86" s="23"/>
      <c r="AF86" s="23"/>
      <c r="AG86" s="23"/>
      <c r="AH86" s="23"/>
      <c r="AI86" s="23"/>
      <c r="AJ86" s="23"/>
      <c r="AK86" s="23"/>
      <c r="AL86" s="23"/>
      <c r="AM86" s="23"/>
      <c r="AN86" s="23"/>
      <c r="AO86" s="23"/>
      <c r="AP86" s="23"/>
      <c r="AQ86" s="23"/>
      <c r="AR86" s="23"/>
    </row>
    <row r="87" spans="1:44" s="22" customFormat="1" ht="90.75" customHeight="1">
      <c r="A87" s="37">
        <v>11</v>
      </c>
      <c r="B87" s="37"/>
      <c r="C87" s="79" t="s">
        <v>136</v>
      </c>
      <c r="D87" s="9" t="s">
        <v>145</v>
      </c>
      <c r="E87" s="9"/>
      <c r="F87" s="39" t="s">
        <v>148</v>
      </c>
      <c r="G87" s="39"/>
      <c r="H87" s="10">
        <v>1</v>
      </c>
      <c r="I87" s="110"/>
      <c r="J87" s="54"/>
      <c r="K87" s="55" t="s">
        <v>13</v>
      </c>
      <c r="L87" s="8"/>
      <c r="M87" s="10"/>
      <c r="N87" s="23"/>
      <c r="O87" s="23"/>
      <c r="P87" s="23"/>
      <c r="Q87" s="23"/>
      <c r="R87" s="23"/>
      <c r="S87" s="23"/>
      <c r="T87" s="23"/>
      <c r="U87" s="23"/>
      <c r="V87" s="23"/>
      <c r="W87" s="23"/>
      <c r="X87" s="23"/>
      <c r="Y87" s="23"/>
      <c r="Z87" s="23"/>
      <c r="AA87" s="23"/>
      <c r="AB87" s="23"/>
      <c r="AC87" s="23"/>
      <c r="AD87" s="23"/>
      <c r="AE87" s="23"/>
      <c r="AF87" s="23"/>
      <c r="AG87" s="23"/>
      <c r="AH87" s="23"/>
      <c r="AI87" s="23"/>
      <c r="AJ87" s="23"/>
      <c r="AK87" s="23"/>
      <c r="AL87" s="23"/>
      <c r="AM87" s="23"/>
      <c r="AN87" s="23"/>
      <c r="AO87" s="23"/>
      <c r="AP87" s="23"/>
      <c r="AQ87" s="23"/>
      <c r="AR87" s="23"/>
    </row>
    <row r="88" spans="1:44" s="21" customFormat="1" ht="72" customHeight="1">
      <c r="A88" s="34"/>
      <c r="B88" s="34"/>
      <c r="C88" s="35"/>
      <c r="D88" s="35"/>
      <c r="E88" s="35"/>
      <c r="F88" s="35"/>
      <c r="G88" s="36"/>
      <c r="H88" s="35"/>
      <c r="I88" s="35"/>
      <c r="J88" s="52"/>
      <c r="K88" s="35"/>
      <c r="L88" s="53"/>
      <c r="M88" s="35"/>
    </row>
    <row r="89" spans="1:44" s="22" customFormat="1" ht="73.5" customHeight="1">
      <c r="A89" s="37">
        <v>1</v>
      </c>
      <c r="B89" s="37"/>
      <c r="C89" s="38" t="s">
        <v>85</v>
      </c>
      <c r="D89" s="9" t="s">
        <v>119</v>
      </c>
      <c r="E89" s="9" t="s">
        <v>70</v>
      </c>
      <c r="F89" s="10" t="s">
        <v>89</v>
      </c>
      <c r="G89" s="39"/>
      <c r="H89" s="10">
        <v>18</v>
      </c>
      <c r="I89" s="109">
        <v>1</v>
      </c>
      <c r="J89" s="54"/>
      <c r="K89" s="55"/>
      <c r="L89" s="8"/>
      <c r="M89" s="10"/>
      <c r="N89" s="23"/>
      <c r="O89" s="23"/>
      <c r="P89" s="23"/>
      <c r="Q89" s="23"/>
      <c r="R89" s="23"/>
      <c r="S89" s="23"/>
      <c r="T89" s="23"/>
      <c r="U89" s="23"/>
      <c r="V89" s="23"/>
      <c r="W89" s="23"/>
      <c r="X89" s="23"/>
      <c r="Y89" s="23"/>
      <c r="Z89" s="23"/>
      <c r="AA89" s="23"/>
      <c r="AB89" s="23"/>
      <c r="AC89" s="23"/>
      <c r="AD89" s="23"/>
      <c r="AE89" s="23"/>
      <c r="AF89" s="23"/>
      <c r="AG89" s="23"/>
      <c r="AH89" s="23"/>
      <c r="AI89" s="23"/>
      <c r="AJ89" s="23"/>
      <c r="AK89" s="23"/>
      <c r="AL89" s="23"/>
      <c r="AM89" s="23"/>
      <c r="AN89" s="23"/>
      <c r="AO89" s="23"/>
      <c r="AP89" s="23"/>
      <c r="AQ89" s="23"/>
      <c r="AR89" s="23"/>
    </row>
    <row r="90" spans="1:44" s="22" customFormat="1" ht="90.75" customHeight="1">
      <c r="A90" s="37">
        <v>2</v>
      </c>
      <c r="B90" s="37"/>
      <c r="C90" s="38" t="s">
        <v>115</v>
      </c>
      <c r="D90" s="9" t="s">
        <v>120</v>
      </c>
      <c r="E90" s="9" t="s">
        <v>70</v>
      </c>
      <c r="F90" s="39" t="s">
        <v>127</v>
      </c>
      <c r="G90" s="39"/>
      <c r="H90" s="10">
        <v>1</v>
      </c>
      <c r="I90" s="89"/>
      <c r="J90" s="54"/>
      <c r="K90" s="55"/>
      <c r="L90" s="8"/>
      <c r="M90" s="10"/>
      <c r="N90" s="23"/>
      <c r="O90" s="23"/>
      <c r="P90" s="23"/>
      <c r="Q90" s="23"/>
      <c r="R90" s="23"/>
      <c r="S90" s="23"/>
      <c r="T90" s="23"/>
      <c r="U90" s="23"/>
      <c r="V90" s="23"/>
      <c r="W90" s="23"/>
      <c r="X90" s="23"/>
      <c r="Y90" s="23"/>
      <c r="Z90" s="23"/>
      <c r="AA90" s="23"/>
      <c r="AB90" s="23"/>
      <c r="AC90" s="23"/>
      <c r="AD90" s="23"/>
      <c r="AE90" s="23"/>
      <c r="AF90" s="23"/>
      <c r="AG90" s="23"/>
      <c r="AH90" s="23"/>
      <c r="AI90" s="23"/>
      <c r="AJ90" s="23"/>
      <c r="AK90" s="23"/>
      <c r="AL90" s="23"/>
      <c r="AM90" s="23"/>
      <c r="AN90" s="23"/>
      <c r="AO90" s="23"/>
      <c r="AP90" s="23"/>
      <c r="AQ90" s="23"/>
      <c r="AR90" s="23"/>
    </row>
    <row r="91" spans="1:44" s="22" customFormat="1" ht="73.5" customHeight="1">
      <c r="A91" s="37">
        <v>3</v>
      </c>
      <c r="B91" s="37"/>
      <c r="C91" s="38" t="s">
        <v>103</v>
      </c>
      <c r="D91" s="9" t="s">
        <v>121</v>
      </c>
      <c r="E91" s="9"/>
      <c r="F91" s="10" t="s">
        <v>51</v>
      </c>
      <c r="G91" s="39"/>
      <c r="H91" s="10">
        <v>17</v>
      </c>
      <c r="I91" s="89"/>
      <c r="J91" s="54"/>
      <c r="K91" s="55"/>
      <c r="L91" s="8"/>
      <c r="M91" s="10"/>
      <c r="N91" s="23"/>
      <c r="O91" s="23"/>
      <c r="P91" s="23"/>
      <c r="Q91" s="23"/>
      <c r="R91" s="23"/>
      <c r="S91" s="23"/>
      <c r="T91" s="23"/>
      <c r="U91" s="23"/>
      <c r="V91" s="23"/>
      <c r="W91" s="23"/>
      <c r="X91" s="23"/>
      <c r="Y91" s="23"/>
      <c r="Z91" s="23"/>
      <c r="AA91" s="23"/>
      <c r="AB91" s="23"/>
      <c r="AC91" s="23"/>
      <c r="AD91" s="23"/>
      <c r="AE91" s="23"/>
      <c r="AF91" s="23"/>
      <c r="AG91" s="23"/>
      <c r="AH91" s="23"/>
      <c r="AI91" s="23"/>
      <c r="AJ91" s="23"/>
      <c r="AK91" s="23"/>
      <c r="AL91" s="23"/>
      <c r="AM91" s="23"/>
      <c r="AN91" s="23"/>
      <c r="AO91" s="23"/>
      <c r="AP91" s="23"/>
      <c r="AQ91" s="23"/>
      <c r="AR91" s="23"/>
    </row>
    <row r="92" spans="1:44" s="22" customFormat="1" ht="75" customHeight="1">
      <c r="A92" s="37">
        <v>4</v>
      </c>
      <c r="B92" s="37"/>
      <c r="C92" s="38" t="s">
        <v>58</v>
      </c>
      <c r="D92" s="9" t="s">
        <v>122</v>
      </c>
      <c r="E92" s="9"/>
      <c r="F92" s="39" t="s">
        <v>51</v>
      </c>
      <c r="G92" s="39"/>
      <c r="H92" s="10">
        <v>17</v>
      </c>
      <c r="I92" s="89"/>
      <c r="J92" s="54"/>
      <c r="K92" s="55"/>
      <c r="L92" s="8"/>
      <c r="M92" s="10"/>
      <c r="N92" s="23"/>
      <c r="O92" s="23"/>
      <c r="P92" s="23"/>
      <c r="Q92" s="23"/>
      <c r="R92" s="23"/>
      <c r="S92" s="23"/>
      <c r="T92" s="23"/>
      <c r="U92" s="23"/>
      <c r="V92" s="23"/>
      <c r="W92" s="23"/>
      <c r="X92" s="23"/>
      <c r="Y92" s="23"/>
      <c r="Z92" s="23"/>
      <c r="AA92" s="23"/>
      <c r="AB92" s="23"/>
      <c r="AC92" s="23"/>
      <c r="AD92" s="23"/>
      <c r="AE92" s="23"/>
      <c r="AF92" s="23"/>
      <c r="AG92" s="23"/>
      <c r="AH92" s="23"/>
      <c r="AI92" s="23"/>
      <c r="AJ92" s="23"/>
      <c r="AK92" s="23"/>
      <c r="AL92" s="23"/>
      <c r="AM92" s="23"/>
      <c r="AN92" s="23"/>
      <c r="AO92" s="23"/>
      <c r="AP92" s="23"/>
      <c r="AQ92" s="23"/>
      <c r="AR92" s="23"/>
    </row>
    <row r="93" spans="1:44" s="22" customFormat="1" ht="73.5" customHeight="1">
      <c r="A93" s="37">
        <v>5</v>
      </c>
      <c r="B93" s="37"/>
      <c r="C93" s="38" t="s">
        <v>116</v>
      </c>
      <c r="D93" s="9" t="s">
        <v>123</v>
      </c>
      <c r="E93" s="9"/>
      <c r="F93" s="10" t="s">
        <v>128</v>
      </c>
      <c r="G93" s="39"/>
      <c r="H93" s="10">
        <v>4</v>
      </c>
      <c r="I93" s="89"/>
      <c r="J93" s="54"/>
      <c r="K93" s="55"/>
      <c r="L93" s="8"/>
      <c r="M93" s="10"/>
      <c r="N93" s="23"/>
      <c r="O93" s="23"/>
      <c r="P93" s="23"/>
      <c r="Q93" s="23"/>
      <c r="R93" s="23"/>
      <c r="S93" s="23"/>
      <c r="T93" s="23"/>
      <c r="U93" s="23"/>
      <c r="V93" s="23"/>
      <c r="W93" s="23"/>
      <c r="X93" s="23"/>
      <c r="Y93" s="23"/>
      <c r="Z93" s="23"/>
      <c r="AA93" s="23"/>
      <c r="AB93" s="23"/>
      <c r="AC93" s="23"/>
      <c r="AD93" s="23"/>
      <c r="AE93" s="23"/>
      <c r="AF93" s="23"/>
      <c r="AG93" s="23"/>
      <c r="AH93" s="23"/>
      <c r="AI93" s="23"/>
      <c r="AJ93" s="23"/>
      <c r="AK93" s="23"/>
      <c r="AL93" s="23"/>
      <c r="AM93" s="23"/>
      <c r="AN93" s="23"/>
      <c r="AO93" s="23"/>
      <c r="AP93" s="23"/>
      <c r="AQ93" s="23"/>
      <c r="AR93" s="23"/>
    </row>
    <row r="94" spans="1:44" s="22" customFormat="1" ht="90.75" customHeight="1">
      <c r="A94" s="37">
        <v>6</v>
      </c>
      <c r="B94" s="37"/>
      <c r="C94" s="38" t="s">
        <v>59</v>
      </c>
      <c r="D94" s="9" t="s">
        <v>64</v>
      </c>
      <c r="E94" s="9" t="s">
        <v>70</v>
      </c>
      <c r="F94" s="39" t="s">
        <v>67</v>
      </c>
      <c r="G94" s="39"/>
      <c r="H94" s="10">
        <v>17</v>
      </c>
      <c r="I94" s="89"/>
      <c r="J94" s="54"/>
      <c r="K94" s="55"/>
      <c r="L94" s="8"/>
      <c r="M94" s="10"/>
      <c r="N94" s="23"/>
      <c r="O94" s="23"/>
      <c r="P94" s="23"/>
      <c r="Q94" s="23"/>
      <c r="R94" s="23"/>
      <c r="S94" s="23"/>
      <c r="T94" s="23"/>
      <c r="U94" s="23"/>
      <c r="V94" s="23"/>
      <c r="W94" s="23"/>
      <c r="X94" s="23"/>
      <c r="Y94" s="23"/>
      <c r="Z94" s="23"/>
      <c r="AA94" s="23"/>
      <c r="AB94" s="23"/>
      <c r="AC94" s="23"/>
      <c r="AD94" s="23"/>
      <c r="AE94" s="23"/>
      <c r="AF94" s="23"/>
      <c r="AG94" s="23"/>
      <c r="AH94" s="23"/>
      <c r="AI94" s="23"/>
      <c r="AJ94" s="23"/>
      <c r="AK94" s="23"/>
      <c r="AL94" s="23"/>
      <c r="AM94" s="23"/>
      <c r="AN94" s="23"/>
      <c r="AO94" s="23"/>
      <c r="AP94" s="23"/>
      <c r="AQ94" s="23"/>
      <c r="AR94" s="23"/>
    </row>
    <row r="95" spans="1:44" s="22" customFormat="1" ht="73.5" customHeight="1">
      <c r="A95" s="37">
        <v>7</v>
      </c>
      <c r="B95" s="37"/>
      <c r="C95" s="38" t="s">
        <v>117</v>
      </c>
      <c r="D95" s="9" t="s">
        <v>124</v>
      </c>
      <c r="E95" s="9" t="s">
        <v>127</v>
      </c>
      <c r="F95" s="10" t="s">
        <v>127</v>
      </c>
      <c r="G95" s="39"/>
      <c r="H95" s="10">
        <v>4</v>
      </c>
      <c r="I95" s="89"/>
      <c r="J95" s="54"/>
      <c r="K95" s="55"/>
      <c r="L95" s="8"/>
      <c r="M95" s="10"/>
      <c r="N95" s="23"/>
      <c r="O95" s="23"/>
      <c r="P95" s="23"/>
      <c r="Q95" s="23"/>
      <c r="R95" s="23"/>
      <c r="S95" s="23"/>
      <c r="T95" s="23"/>
      <c r="U95" s="23"/>
      <c r="V95" s="23"/>
      <c r="W95" s="23"/>
      <c r="X95" s="23"/>
      <c r="Y95" s="23"/>
      <c r="Z95" s="23"/>
      <c r="AA95" s="23"/>
      <c r="AB95" s="23"/>
      <c r="AC95" s="23"/>
      <c r="AD95" s="23"/>
      <c r="AE95" s="23"/>
      <c r="AF95" s="23"/>
      <c r="AG95" s="23"/>
      <c r="AH95" s="23"/>
      <c r="AI95" s="23"/>
      <c r="AJ95" s="23"/>
      <c r="AK95" s="23"/>
      <c r="AL95" s="23"/>
      <c r="AM95" s="23"/>
      <c r="AN95" s="23"/>
      <c r="AO95" s="23"/>
      <c r="AP95" s="23"/>
      <c r="AQ95" s="23"/>
      <c r="AR95" s="23"/>
    </row>
    <row r="96" spans="1:44" s="22" customFormat="1" ht="77.25" customHeight="1">
      <c r="A96" s="37">
        <v>8</v>
      </c>
      <c r="B96" s="37"/>
      <c r="C96" s="38" t="s">
        <v>117</v>
      </c>
      <c r="D96" s="9" t="s">
        <v>125</v>
      </c>
      <c r="E96" s="9" t="s">
        <v>127</v>
      </c>
      <c r="F96" s="39" t="s">
        <v>127</v>
      </c>
      <c r="G96" s="39"/>
      <c r="H96" s="10">
        <v>16</v>
      </c>
      <c r="I96" s="89"/>
      <c r="J96" s="54"/>
      <c r="K96" s="55"/>
      <c r="L96" s="8"/>
      <c r="M96" s="10"/>
      <c r="N96" s="23"/>
      <c r="O96" s="23"/>
      <c r="P96" s="23"/>
      <c r="Q96" s="23"/>
      <c r="R96" s="23"/>
      <c r="S96" s="23"/>
      <c r="T96" s="23"/>
      <c r="U96" s="23"/>
      <c r="V96" s="23"/>
      <c r="W96" s="23"/>
      <c r="X96" s="23"/>
      <c r="Y96" s="23"/>
      <c r="Z96" s="23"/>
      <c r="AA96" s="23"/>
      <c r="AB96" s="23"/>
      <c r="AC96" s="23"/>
      <c r="AD96" s="23"/>
      <c r="AE96" s="23"/>
      <c r="AF96" s="23"/>
      <c r="AG96" s="23"/>
      <c r="AH96" s="23"/>
      <c r="AI96" s="23"/>
      <c r="AJ96" s="23"/>
      <c r="AK96" s="23"/>
      <c r="AL96" s="23"/>
      <c r="AM96" s="23"/>
      <c r="AN96" s="23"/>
      <c r="AO96" s="23"/>
      <c r="AP96" s="23"/>
      <c r="AQ96" s="23"/>
      <c r="AR96" s="23"/>
    </row>
    <row r="97" spans="1:44" s="22" customFormat="1" ht="73.5" customHeight="1">
      <c r="A97" s="37">
        <v>9</v>
      </c>
      <c r="B97" s="37"/>
      <c r="C97" s="38" t="s">
        <v>118</v>
      </c>
      <c r="D97" s="9" t="s">
        <v>65</v>
      </c>
      <c r="E97" s="9" t="s">
        <v>129</v>
      </c>
      <c r="F97" s="10" t="s">
        <v>129</v>
      </c>
      <c r="G97" s="39"/>
      <c r="H97" s="10">
        <v>1</v>
      </c>
      <c r="I97" s="89"/>
      <c r="J97" s="54"/>
      <c r="K97" s="55"/>
      <c r="L97" s="8"/>
      <c r="M97" s="10"/>
      <c r="N97" s="23"/>
      <c r="O97" s="23"/>
      <c r="P97" s="23"/>
      <c r="Q97" s="23"/>
      <c r="R97" s="23"/>
      <c r="S97" s="23"/>
      <c r="T97" s="23"/>
      <c r="U97" s="23"/>
      <c r="V97" s="23"/>
      <c r="W97" s="23"/>
      <c r="X97" s="23"/>
      <c r="Y97" s="23"/>
      <c r="Z97" s="23"/>
      <c r="AA97" s="23"/>
      <c r="AB97" s="23"/>
      <c r="AC97" s="23"/>
      <c r="AD97" s="23"/>
      <c r="AE97" s="23"/>
      <c r="AF97" s="23"/>
      <c r="AG97" s="23"/>
      <c r="AH97" s="23"/>
      <c r="AI97" s="23"/>
      <c r="AJ97" s="23"/>
      <c r="AK97" s="23"/>
      <c r="AL97" s="23"/>
      <c r="AM97" s="23"/>
      <c r="AN97" s="23"/>
      <c r="AO97" s="23"/>
      <c r="AP97" s="23"/>
      <c r="AQ97" s="23"/>
      <c r="AR97" s="23"/>
    </row>
    <row r="98" spans="1:44" s="22" customFormat="1" ht="90.75" customHeight="1">
      <c r="A98" s="37">
        <v>10</v>
      </c>
      <c r="B98" s="37"/>
      <c r="C98" s="38" t="s">
        <v>86</v>
      </c>
      <c r="D98" s="9" t="s">
        <v>126</v>
      </c>
      <c r="E98" s="9" t="s">
        <v>51</v>
      </c>
      <c r="F98" s="39" t="s">
        <v>51</v>
      </c>
      <c r="G98" s="39"/>
      <c r="H98" s="10">
        <v>108</v>
      </c>
      <c r="I98" s="110"/>
      <c r="J98" s="54"/>
      <c r="K98" s="55"/>
      <c r="L98" s="8"/>
      <c r="M98" s="10"/>
      <c r="N98" s="23"/>
      <c r="O98" s="23"/>
      <c r="P98" s="23"/>
      <c r="Q98" s="23"/>
      <c r="R98" s="23"/>
      <c r="S98" s="23"/>
      <c r="T98" s="23"/>
      <c r="U98" s="23"/>
      <c r="V98" s="23"/>
      <c r="W98" s="23"/>
      <c r="X98" s="23"/>
      <c r="Y98" s="23"/>
      <c r="Z98" s="23"/>
      <c r="AA98" s="23"/>
      <c r="AB98" s="23"/>
      <c r="AC98" s="23"/>
      <c r="AD98" s="23"/>
      <c r="AE98" s="23"/>
      <c r="AF98" s="23"/>
      <c r="AG98" s="23"/>
      <c r="AH98" s="23"/>
      <c r="AI98" s="23"/>
      <c r="AJ98" s="23"/>
      <c r="AK98" s="23"/>
      <c r="AL98" s="23"/>
      <c r="AM98" s="23"/>
      <c r="AN98" s="23"/>
      <c r="AO98" s="23"/>
      <c r="AP98" s="23"/>
      <c r="AQ98" s="23"/>
      <c r="AR98" s="23"/>
    </row>
    <row r="99" spans="1:44" s="23" customFormat="1" ht="51" customHeight="1">
      <c r="A99" s="106" t="s">
        <v>16</v>
      </c>
      <c r="B99" s="107"/>
      <c r="C99" s="107"/>
      <c r="D99" s="107"/>
      <c r="E99" s="107"/>
      <c r="F99" s="107"/>
      <c r="G99" s="107"/>
      <c r="H99" s="108"/>
      <c r="I99" s="41">
        <f>SUM(I6:I9)</f>
        <v>1</v>
      </c>
      <c r="J99" s="41">
        <f>SUM(J6:J9)</f>
        <v>24</v>
      </c>
      <c r="K99" s="56"/>
      <c r="L99" s="57"/>
      <c r="M99" s="58"/>
    </row>
    <row r="100" spans="1:44" s="24" customFormat="1" ht="0.75" customHeight="1">
      <c r="A100" s="42"/>
      <c r="B100" s="42"/>
      <c r="C100" s="43"/>
      <c r="D100" s="42"/>
      <c r="E100" s="42"/>
      <c r="F100" s="42"/>
      <c r="G100" s="42"/>
      <c r="H100" s="44"/>
      <c r="I100" s="44"/>
      <c r="J100" s="59"/>
      <c r="K100" s="42"/>
      <c r="L100" s="43"/>
      <c r="M100" s="43"/>
      <c r="R100" s="24">
        <v>24</v>
      </c>
      <c r="T100" s="24">
        <v>24</v>
      </c>
    </row>
    <row r="101" spans="1:44" s="24" customFormat="1" ht="51" customHeight="1">
      <c r="A101" s="42"/>
      <c r="B101" s="42"/>
      <c r="C101" s="43"/>
      <c r="D101" s="42"/>
      <c r="E101" s="42"/>
      <c r="F101" s="42"/>
      <c r="G101" s="42"/>
      <c r="H101" s="44"/>
      <c r="I101" s="44"/>
      <c r="J101" s="59"/>
      <c r="K101" s="42"/>
      <c r="L101" s="43"/>
      <c r="M101" s="43"/>
    </row>
    <row r="102" spans="1:44" s="24" customFormat="1" ht="51" customHeight="1">
      <c r="A102" s="42"/>
      <c r="B102" s="42"/>
      <c r="C102" s="43"/>
      <c r="D102" s="42"/>
      <c r="E102" s="42"/>
      <c r="F102" s="42"/>
      <c r="G102" s="42"/>
      <c r="H102" s="44"/>
      <c r="I102" s="44"/>
      <c r="J102" s="59"/>
      <c r="K102" s="42"/>
      <c r="L102" s="43"/>
      <c r="M102" s="43"/>
    </row>
    <row r="103" spans="1:44" s="24" customFormat="1" ht="51" customHeight="1">
      <c r="A103" s="42"/>
      <c r="B103" s="42"/>
      <c r="C103" s="43"/>
      <c r="D103" s="42"/>
      <c r="E103" s="42"/>
      <c r="F103" s="42"/>
      <c r="G103" s="42"/>
      <c r="H103" s="44"/>
      <c r="I103" s="44"/>
      <c r="J103" s="59"/>
      <c r="K103" s="42"/>
      <c r="L103" s="43"/>
      <c r="M103" s="43"/>
    </row>
    <row r="104" spans="1:44" s="24" customFormat="1" ht="51" customHeight="1">
      <c r="A104" s="42"/>
      <c r="B104" s="42"/>
      <c r="C104" s="43"/>
      <c r="D104" s="42"/>
      <c r="E104" s="42"/>
      <c r="F104" s="42"/>
      <c r="G104" s="42"/>
      <c r="H104" s="44"/>
      <c r="I104" s="44"/>
      <c r="J104" s="59"/>
      <c r="K104" s="42"/>
      <c r="L104" s="43"/>
      <c r="M104" s="43"/>
    </row>
    <row r="105" spans="1:44" s="24" customFormat="1" ht="51" customHeight="1">
      <c r="A105" s="42"/>
      <c r="B105" s="42"/>
      <c r="C105" s="43"/>
      <c r="D105" s="42"/>
      <c r="E105" s="42"/>
      <c r="F105" s="42"/>
      <c r="G105" s="42"/>
      <c r="H105" s="44"/>
      <c r="I105" s="44"/>
      <c r="J105" s="59"/>
      <c r="K105" s="42"/>
      <c r="L105" s="43"/>
      <c r="M105" s="43"/>
    </row>
    <row r="106" spans="1:44" s="24" customFormat="1" ht="51" customHeight="1">
      <c r="A106" s="42"/>
      <c r="B106" s="42"/>
      <c r="C106" s="43"/>
      <c r="D106" s="42"/>
      <c r="E106" s="42"/>
      <c r="F106" s="42"/>
      <c r="G106" s="42"/>
      <c r="H106" s="44"/>
      <c r="I106" s="44"/>
      <c r="J106" s="59"/>
      <c r="K106" s="42"/>
      <c r="L106" s="43"/>
      <c r="M106" s="43"/>
    </row>
    <row r="107" spans="1:44" s="24" customFormat="1" ht="51" customHeight="1">
      <c r="A107" s="42"/>
      <c r="B107" s="42"/>
      <c r="C107" s="43"/>
      <c r="D107" s="42"/>
      <c r="E107" s="42"/>
      <c r="F107" s="42"/>
      <c r="G107" s="42"/>
      <c r="H107" s="44"/>
      <c r="I107" s="44"/>
      <c r="J107" s="59"/>
      <c r="K107" s="42"/>
      <c r="L107" s="43"/>
      <c r="M107" s="43"/>
    </row>
    <row r="108" spans="1:44" s="24" customFormat="1" ht="51" customHeight="1">
      <c r="A108" s="42"/>
      <c r="B108" s="42"/>
      <c r="C108" s="43"/>
      <c r="D108" s="42"/>
      <c r="E108" s="42"/>
      <c r="F108" s="42"/>
      <c r="G108" s="42"/>
      <c r="H108" s="44"/>
      <c r="I108" s="44"/>
      <c r="J108" s="59"/>
      <c r="K108" s="42"/>
      <c r="L108" s="43"/>
      <c r="M108" s="43"/>
    </row>
    <row r="109" spans="1:44" s="24" customFormat="1" ht="51" customHeight="1">
      <c r="A109" s="42"/>
      <c r="B109" s="42"/>
      <c r="C109" s="43"/>
      <c r="D109" s="42"/>
      <c r="E109" s="42"/>
      <c r="F109" s="42"/>
      <c r="G109" s="42"/>
      <c r="H109" s="44"/>
      <c r="I109" s="44"/>
      <c r="J109" s="59"/>
      <c r="K109" s="42"/>
      <c r="L109" s="43"/>
      <c r="M109" s="43"/>
    </row>
    <row r="110" spans="1:44" s="24" customFormat="1" ht="51" customHeight="1">
      <c r="A110" s="42"/>
      <c r="B110" s="42"/>
      <c r="C110" s="43"/>
      <c r="D110" s="42"/>
      <c r="E110" s="42"/>
      <c r="F110" s="42"/>
      <c r="G110" s="42"/>
      <c r="H110" s="44"/>
      <c r="I110" s="44"/>
      <c r="J110" s="59"/>
      <c r="K110" s="42"/>
      <c r="L110" s="43"/>
      <c r="M110" s="43"/>
    </row>
    <row r="111" spans="1:44" s="24" customFormat="1" ht="51" customHeight="1">
      <c r="A111" s="42"/>
      <c r="B111" s="42"/>
      <c r="C111" s="43"/>
      <c r="D111" s="42"/>
      <c r="E111" s="42"/>
      <c r="F111" s="42"/>
      <c r="G111" s="42"/>
      <c r="H111" s="44"/>
      <c r="I111" s="44"/>
      <c r="J111" s="59"/>
      <c r="K111" s="42"/>
      <c r="L111" s="43"/>
      <c r="M111" s="43"/>
    </row>
    <row r="112" spans="1:44" s="24" customFormat="1" ht="51" customHeight="1">
      <c r="A112" s="42"/>
      <c r="B112" s="42"/>
      <c r="C112" s="43"/>
      <c r="D112" s="42"/>
      <c r="E112" s="42"/>
      <c r="F112" s="42"/>
      <c r="G112" s="42"/>
      <c r="H112" s="44"/>
      <c r="I112" s="44"/>
      <c r="J112" s="59"/>
      <c r="K112" s="42"/>
      <c r="L112" s="43"/>
      <c r="M112" s="43"/>
    </row>
    <row r="113" spans="1:13" s="24" customFormat="1" ht="51" customHeight="1">
      <c r="A113" s="42"/>
      <c r="B113" s="42"/>
      <c r="C113" s="43"/>
      <c r="D113" s="42"/>
      <c r="E113" s="42"/>
      <c r="F113" s="42"/>
      <c r="G113" s="42"/>
      <c r="H113" s="44"/>
      <c r="I113" s="44"/>
      <c r="J113" s="59"/>
      <c r="K113" s="42"/>
      <c r="L113" s="43"/>
      <c r="M113" s="43"/>
    </row>
    <row r="114" spans="1:13" s="24" customFormat="1" ht="51" customHeight="1">
      <c r="A114" s="42"/>
      <c r="B114" s="42"/>
      <c r="C114" s="43"/>
      <c r="D114" s="42"/>
      <c r="E114" s="42"/>
      <c r="F114" s="42"/>
      <c r="G114" s="42"/>
      <c r="H114" s="44"/>
      <c r="I114" s="44"/>
      <c r="J114" s="59"/>
      <c r="K114" s="42"/>
      <c r="L114" s="43"/>
      <c r="M114" s="43"/>
    </row>
    <row r="115" spans="1:13" s="24" customFormat="1" ht="51" customHeight="1">
      <c r="A115" s="42"/>
      <c r="B115" s="42"/>
      <c r="C115" s="43"/>
      <c r="D115" s="42"/>
      <c r="E115" s="42"/>
      <c r="F115" s="42"/>
      <c r="G115" s="42"/>
      <c r="H115" s="44"/>
      <c r="I115" s="44"/>
      <c r="J115" s="59"/>
      <c r="K115" s="42"/>
      <c r="L115" s="43"/>
      <c r="M115" s="43"/>
    </row>
    <row r="116" spans="1:13" s="24" customFormat="1" ht="51" customHeight="1">
      <c r="A116" s="42"/>
      <c r="B116" s="42"/>
      <c r="C116" s="43"/>
      <c r="D116" s="42"/>
      <c r="E116" s="42"/>
      <c r="F116" s="42"/>
      <c r="G116" s="42"/>
      <c r="H116" s="44"/>
      <c r="I116" s="44"/>
      <c r="J116" s="59"/>
      <c r="K116" s="42"/>
      <c r="L116" s="43"/>
      <c r="M116" s="43"/>
    </row>
    <row r="117" spans="1:13" s="25" customFormat="1" ht="45.75" customHeight="1">
      <c r="A117" s="45"/>
      <c r="B117" s="45"/>
      <c r="C117" s="46"/>
      <c r="D117" s="45"/>
      <c r="E117" s="45"/>
      <c r="F117" s="45"/>
      <c r="G117" s="45"/>
      <c r="H117" s="47"/>
      <c r="I117" s="48"/>
      <c r="J117" s="48"/>
      <c r="K117" s="60"/>
      <c r="L117" s="46"/>
      <c r="M117" s="46"/>
    </row>
    <row r="118" spans="1:13" s="26" customFormat="1">
      <c r="C118" s="49"/>
      <c r="D118" s="50"/>
      <c r="E118" s="50"/>
      <c r="F118" s="50"/>
      <c r="G118" s="50"/>
      <c r="H118" s="50"/>
      <c r="I118" s="51"/>
      <c r="J118" s="61"/>
      <c r="K118" s="50"/>
      <c r="L118" s="28"/>
    </row>
  </sheetData>
  <autoFilter ref="A3:M117" xr:uid="{00000000-0009-0000-0000-000001000000}"/>
  <mergeCells count="30">
    <mergeCell ref="M3:M4"/>
    <mergeCell ref="I18:I22"/>
    <mergeCell ref="I48:I54"/>
    <mergeCell ref="I29:I30"/>
    <mergeCell ref="I26:I27"/>
    <mergeCell ref="I32:I34"/>
    <mergeCell ref="I43:I46"/>
    <mergeCell ref="I36:I41"/>
    <mergeCell ref="K3:K4"/>
    <mergeCell ref="I66:I75"/>
    <mergeCell ref="I77:I87"/>
    <mergeCell ref="I89:I98"/>
    <mergeCell ref="L3:L4"/>
    <mergeCell ref="I56:I64"/>
    <mergeCell ref="A1:C1"/>
    <mergeCell ref="A2:C2"/>
    <mergeCell ref="A99:H99"/>
    <mergeCell ref="A3:A4"/>
    <mergeCell ref="C3:C4"/>
    <mergeCell ref="D3:D4"/>
    <mergeCell ref="F3:F4"/>
    <mergeCell ref="G3:G4"/>
    <mergeCell ref="H3:H4"/>
    <mergeCell ref="D1:M2"/>
    <mergeCell ref="I11:I12"/>
    <mergeCell ref="I14:I16"/>
    <mergeCell ref="E3:E4"/>
    <mergeCell ref="I3:I4"/>
    <mergeCell ref="I6:I9"/>
    <mergeCell ref="J3:J4"/>
  </mergeCells>
  <printOptions horizontalCentered="1"/>
  <pageMargins left="0" right="0" top="0" bottom="0" header="0" footer="0"/>
  <pageSetup paperSize="9" scale="38" fitToHeight="0" orientation="portrait" r:id="rId1"/>
  <headerFooter>
    <oddFooter>&amp;CPage &amp;P of &amp;N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P35"/>
  <sheetViews>
    <sheetView tabSelected="1" topLeftCell="I1" zoomScale="77" zoomScaleNormal="100" zoomScaleSheetLayoutView="50" workbookViewId="0">
      <pane ySplit="3" topLeftCell="A4" activePane="bottomLeft" state="frozen"/>
      <selection pane="bottomLeft" activeCell="P4" sqref="P4"/>
    </sheetView>
  </sheetViews>
  <sheetFormatPr defaultColWidth="9.1328125" defaultRowHeight="13.15"/>
  <cols>
    <col min="1" max="1" width="6" style="4" customWidth="1"/>
    <col min="2" max="2" width="20.86328125" style="4" hidden="1" customWidth="1"/>
    <col min="3" max="3" width="30" style="4" customWidth="1"/>
    <col min="4" max="4" width="29.73046875" style="4" customWidth="1"/>
    <col min="5" max="5" width="22.73046875" style="4" customWidth="1"/>
    <col min="6" max="6" width="22" style="4" customWidth="1"/>
    <col min="7" max="7" width="18.1328125" style="4" customWidth="1"/>
    <col min="8" max="8" width="13.265625" style="4" hidden="1" customWidth="1"/>
    <col min="9" max="9" width="17.86328125" style="4" customWidth="1"/>
    <col min="10" max="10" width="9.265625" style="4" customWidth="1"/>
    <col min="11" max="12" width="10.86328125" style="4" customWidth="1"/>
    <col min="13" max="13" width="25.59765625" style="4" customWidth="1"/>
    <col min="14" max="15" width="21.59765625" style="4" customWidth="1"/>
    <col min="16" max="16" width="20.73046875" style="4" customWidth="1"/>
    <col min="17" max="16384" width="9.1328125" style="4"/>
  </cols>
  <sheetData>
    <row r="1" spans="1:16" ht="96" customHeight="1">
      <c r="A1" s="111" t="s">
        <v>17</v>
      </c>
      <c r="B1" s="111"/>
      <c r="C1" s="111"/>
      <c r="D1" s="112" t="s">
        <v>18</v>
      </c>
      <c r="E1" s="112"/>
      <c r="F1" s="112"/>
      <c r="G1" s="112"/>
      <c r="H1" s="112"/>
      <c r="I1" s="112"/>
      <c r="J1" s="112"/>
      <c r="K1" s="112"/>
      <c r="L1" s="112"/>
      <c r="M1" s="112"/>
      <c r="N1" s="112"/>
      <c r="O1" s="112"/>
      <c r="P1" s="112"/>
    </row>
    <row r="2" spans="1:16" ht="42" customHeight="1">
      <c r="A2" s="113" t="s">
        <v>2</v>
      </c>
      <c r="B2" s="5"/>
      <c r="C2" s="121" t="s">
        <v>176</v>
      </c>
      <c r="D2" s="113" t="s">
        <v>4</v>
      </c>
      <c r="E2" s="113" t="s">
        <v>5</v>
      </c>
      <c r="F2" s="119" t="s">
        <v>68</v>
      </c>
      <c r="G2" s="113" t="s">
        <v>19</v>
      </c>
      <c r="H2" s="113" t="s">
        <v>20</v>
      </c>
      <c r="I2" s="113" t="s">
        <v>21</v>
      </c>
      <c r="J2" s="113" t="s">
        <v>10</v>
      </c>
      <c r="K2" s="113" t="s">
        <v>22</v>
      </c>
      <c r="L2" s="113"/>
      <c r="M2" s="5"/>
      <c r="N2" s="5"/>
      <c r="O2" s="5"/>
      <c r="P2" s="117" t="s">
        <v>178</v>
      </c>
    </row>
    <row r="3" spans="1:16" ht="42" customHeight="1">
      <c r="A3" s="113"/>
      <c r="B3" s="5"/>
      <c r="C3" s="120"/>
      <c r="D3" s="113"/>
      <c r="E3" s="113"/>
      <c r="F3" s="120"/>
      <c r="G3" s="113"/>
      <c r="H3" s="117"/>
      <c r="I3" s="113"/>
      <c r="J3" s="113"/>
      <c r="K3" s="6" t="s">
        <v>23</v>
      </c>
      <c r="L3" s="6" t="s">
        <v>24</v>
      </c>
      <c r="M3" s="6" t="s">
        <v>174</v>
      </c>
      <c r="N3" s="6" t="s">
        <v>168</v>
      </c>
      <c r="O3" s="6" t="s">
        <v>6</v>
      </c>
      <c r="P3" s="117"/>
    </row>
    <row r="4" spans="1:16" s="1" customFormat="1" ht="72.75" customHeight="1">
      <c r="A4" s="7">
        <v>1</v>
      </c>
      <c r="B4" s="7" t="s">
        <v>153</v>
      </c>
      <c r="C4" s="8" t="s">
        <v>177</v>
      </c>
      <c r="D4" s="9" t="str">
        <f>VLOOKUP(B4,VT.!$B$5:$M$33,3,0)</f>
        <v>100*100*20*25
phi 23*8, M8*20</v>
      </c>
      <c r="E4" s="10" t="str">
        <f>VLOOKUP(B4,VT.!$B$5:$M$33,5,0)</f>
        <v>nhựa - inox</v>
      </c>
      <c r="F4" s="10" t="str">
        <f>VLOOKUP(B4,VT.!$B$5:$M$33,4,0)</f>
        <v>đen</v>
      </c>
      <c r="G4" s="11">
        <f>SUMIF(VT.!$B:$B,'Vật Tư Chung '!B4,VT.!$J:$J)</f>
        <v>20</v>
      </c>
      <c r="H4" s="12">
        <v>1.1000000000000001</v>
      </c>
      <c r="I4" s="13">
        <f>+G4*H4</f>
        <v>22</v>
      </c>
      <c r="J4" s="10" t="s">
        <v>13</v>
      </c>
      <c r="K4" s="118">
        <v>45803</v>
      </c>
      <c r="L4" s="118"/>
      <c r="M4" s="62"/>
      <c r="N4" s="88" t="s">
        <v>169</v>
      </c>
      <c r="O4" s="88"/>
      <c r="P4" s="19" t="str">
        <f>VLOOKUP(B4,VT.!$B$5:$M$33,12,0)</f>
        <v>Theo mẫu gốc</v>
      </c>
    </row>
    <row r="5" spans="1:16" s="2" customFormat="1" ht="72.75" customHeight="1">
      <c r="A5" s="10">
        <v>2</v>
      </c>
      <c r="B5" s="10" t="s">
        <v>154</v>
      </c>
      <c r="C5" s="8" t="str">
        <f>VLOOKUP(B5,VT.!$B$5:$M$33,2,0)</f>
        <v>Bộ đế chân chữ I</v>
      </c>
      <c r="D5" s="9" t="str">
        <f>VLOOKUP(B5,VT.!$B$5:$M$33,3,0)</f>
        <v>100*20*25
phi 23*8, M8*20</v>
      </c>
      <c r="E5" s="10" t="str">
        <f>VLOOKUP(B5,VT.!$B$5:$M$33,5,0)</f>
        <v>nhựa - inox</v>
      </c>
      <c r="F5" s="10" t="str">
        <f>VLOOKUP(B5,VT.!$B$5:$M$33,4,0)</f>
        <v>đen</v>
      </c>
      <c r="G5" s="11">
        <f>SUMIF(VT.!$B:$B,'Vật Tư Chung '!B5,VT.!$J:$J)</f>
        <v>2</v>
      </c>
      <c r="H5" s="12">
        <v>1.1000000000000001</v>
      </c>
      <c r="I5" s="13">
        <f t="shared" ref="I5:I13" si="0">+G5*H5</f>
        <v>2.2000000000000002</v>
      </c>
      <c r="J5" s="10" t="s">
        <v>13</v>
      </c>
      <c r="K5" s="118"/>
      <c r="L5" s="118"/>
      <c r="M5" s="62"/>
      <c r="N5" s="88" t="s">
        <v>169</v>
      </c>
      <c r="O5" s="88"/>
      <c r="P5" s="19" t="str">
        <f>VLOOKUP(B5,VT.!$B$5:$M$33,12,0)</f>
        <v>Theo mẫu gốc</v>
      </c>
    </row>
    <row r="6" spans="1:16" s="2" customFormat="1" ht="99" customHeight="1">
      <c r="A6" s="7">
        <v>3</v>
      </c>
      <c r="B6" s="7" t="s">
        <v>155</v>
      </c>
      <c r="C6" s="8" t="str">
        <f>VLOOKUP(B6,VT.!$B$5:$M$33,2,0)</f>
        <v>Vis nhọn đầu dù
(như hình)</v>
      </c>
      <c r="D6" s="9" t="str">
        <f>VLOOKUP(B6,VT.!$B$5:$M$33,3,0)</f>
        <v>M4*30 - đầu vít 9mm</v>
      </c>
      <c r="E6" s="10" t="str">
        <f>VLOOKUP(B6,VT.!$B$5:$M$33,5,0)</f>
        <v>inox</v>
      </c>
      <c r="F6" s="10" t="str">
        <f>VLOOKUP(B6,VT.!$B$5:$M$33,4,0)</f>
        <v>inox</v>
      </c>
      <c r="G6" s="11">
        <f>SUMIF(VT.!$B:$B,'Vật Tư Chung '!B6,VT.!$J:$J)</f>
        <v>80</v>
      </c>
      <c r="H6" s="12">
        <v>1.1000000000000001</v>
      </c>
      <c r="I6" s="13">
        <f t="shared" si="0"/>
        <v>88</v>
      </c>
      <c r="J6" s="10" t="s">
        <v>13</v>
      </c>
      <c r="K6" s="118"/>
      <c r="L6" s="118"/>
      <c r="M6" s="62"/>
      <c r="N6" s="88" t="s">
        <v>170</v>
      </c>
      <c r="O6" s="88"/>
      <c r="P6" s="19"/>
    </row>
    <row r="7" spans="1:16" s="3" customFormat="1" ht="99" customHeight="1">
      <c r="A7" s="10">
        <v>4</v>
      </c>
      <c r="B7" s="7" t="s">
        <v>156</v>
      </c>
      <c r="C7" s="8" t="str">
        <f>VLOOKUP(B7,VT.!$B$5:$M$33,2,0)</f>
        <v>U - Clip</v>
      </c>
      <c r="D7" s="9" t="str">
        <f>VLOOKUP(B7,VT.!$B$5:$M$33,3,0)</f>
        <v>75*35*T2.0
(miệng mở rộng 62mm)</v>
      </c>
      <c r="E7" s="10" t="str">
        <f>VLOOKUP(B7,VT.!$B$5:$M$33,5,0)</f>
        <v>theo mẫu
thực tế</v>
      </c>
      <c r="F7" s="10" t="str">
        <f>VLOOKUP(B7,VT.!$B$5:$M$33,4,0)</f>
        <v>nâu</v>
      </c>
      <c r="G7" s="11">
        <f>SUMIF(VT.!$B:$B,'Vật Tư Chung '!B7,VT.!$J:$J)</f>
        <v>14</v>
      </c>
      <c r="H7" s="12">
        <v>1.1000000000000001</v>
      </c>
      <c r="I7" s="13">
        <f t="shared" si="0"/>
        <v>15.400000000000002</v>
      </c>
      <c r="J7" s="10" t="s">
        <v>13</v>
      </c>
      <c r="K7" s="118"/>
      <c r="L7" s="118"/>
      <c r="M7" s="62"/>
      <c r="N7" s="62" t="s">
        <v>171</v>
      </c>
      <c r="O7" s="88" t="s">
        <v>175</v>
      </c>
      <c r="P7" s="19" t="str">
        <f>VLOOKUP(B7,VT.!$B$5:$M$33,12,0)</f>
        <v>Theo mẫu gốc</v>
      </c>
    </row>
    <row r="8" spans="1:16" s="2" customFormat="1" ht="99" customHeight="1">
      <c r="A8" s="7">
        <v>5</v>
      </c>
      <c r="B8" s="7" t="s">
        <v>157</v>
      </c>
      <c r="C8" s="8" t="str">
        <f>VLOOKUP(B8,VT.!$B$5:$M$33,2,0)</f>
        <v>Bộ nút chân 2 trong 1</v>
      </c>
      <c r="D8" s="9" t="str">
        <f>VLOOKUP(B8,VT.!$B$5:$M$33,3,0)</f>
        <v>* Vuông 25*25*5 
* Tròn phi 23*8
* M8*20</v>
      </c>
      <c r="E8" s="10" t="str">
        <f>VLOOKUP(B8,VT.!$B$5:$M$33,5,0)</f>
        <v>nhựa - inox</v>
      </c>
      <c r="F8" s="10" t="str">
        <f>VLOOKUP(B8,VT.!$B$5:$M$33,4,0)</f>
        <v>đen</v>
      </c>
      <c r="G8" s="11">
        <f>SUMIF(VT.!$B:$B,'Vật Tư Chung '!B8,VT.!$J:$J)</f>
        <v>20</v>
      </c>
      <c r="H8" s="12">
        <v>1.1000000000000001</v>
      </c>
      <c r="I8" s="13">
        <f t="shared" si="0"/>
        <v>22</v>
      </c>
      <c r="J8" s="10" t="s">
        <v>13</v>
      </c>
      <c r="K8" s="118"/>
      <c r="L8" s="118"/>
      <c r="M8" s="62"/>
      <c r="N8" s="88" t="s">
        <v>172</v>
      </c>
      <c r="O8" s="88"/>
      <c r="P8" s="19" t="str">
        <f>VLOOKUP(B8,VT.!$B$5:$M$33,12,0)</f>
        <v>Theo mẫu gốc</v>
      </c>
    </row>
    <row r="9" spans="1:16" s="2" customFormat="1" ht="99" customHeight="1">
      <c r="A9" s="10">
        <v>6</v>
      </c>
      <c r="B9" s="10" t="s">
        <v>158</v>
      </c>
      <c r="C9" s="8" t="str">
        <f>VLOOKUP(B9,VT.!$B$5:$M$33,2,0)</f>
        <v>Bộ nút chân 2 trong 1</v>
      </c>
      <c r="D9" s="9" t="str">
        <f>VLOOKUP(B9,VT.!$B$5:$M$33,3,0)</f>
        <v>* Vuông 25*25*5 
* Tròn phi 23*5
* M8*25</v>
      </c>
      <c r="E9" s="10" t="str">
        <f>VLOOKUP(B9,VT.!$B$5:$M$33,5,0)</f>
        <v>nhựa - inox</v>
      </c>
      <c r="F9" s="10" t="str">
        <f>VLOOKUP(B9,VT.!$B$5:$M$33,4,0)</f>
        <v>đen</v>
      </c>
      <c r="G9" s="11">
        <f>SUMIF(VT.!$B:$B,'Vật Tư Chung '!B9,VT.!$J:$J)</f>
        <v>30</v>
      </c>
      <c r="H9" s="12">
        <v>1.1000000000000001</v>
      </c>
      <c r="I9" s="13">
        <f t="shared" si="0"/>
        <v>33</v>
      </c>
      <c r="J9" s="10" t="s">
        <v>13</v>
      </c>
      <c r="K9" s="118"/>
      <c r="L9" s="118"/>
      <c r="M9" s="62"/>
      <c r="N9" s="88" t="s">
        <v>172</v>
      </c>
      <c r="O9" s="88"/>
      <c r="P9" s="19" t="str">
        <f>VLOOKUP(B9,VT.!$B$5:$M$33,12,0)</f>
        <v>Theo mẫu gốc</v>
      </c>
    </row>
    <row r="10" spans="1:16" s="2" customFormat="1" ht="99" customHeight="1">
      <c r="A10" s="7">
        <v>7</v>
      </c>
      <c r="B10" s="10" t="s">
        <v>159</v>
      </c>
      <c r="C10" s="8" t="str">
        <f>VLOOKUP(B10,VT.!$B$5:$M$33,2,0)</f>
        <v>Khay dể ly - cốc</v>
      </c>
      <c r="D10" s="9" t="str">
        <f>VLOOKUP(B10,VT.!$B$5:$M$33,3,0)</f>
        <v>phi 110/88*63</v>
      </c>
      <c r="E10" s="10" t="str">
        <f>VLOOKUP(B10,VT.!$B$5:$M$33,5,0)</f>
        <v>nhựa</v>
      </c>
      <c r="F10" s="10" t="str">
        <f>VLOOKUP(B10,VT.!$B$5:$M$33,4,0)</f>
        <v>đen</v>
      </c>
      <c r="G10" s="11">
        <f>SUMIF(VT.!$B:$B,'Vật Tư Chung '!B10,VT.!$J:$J)</f>
        <v>4</v>
      </c>
      <c r="H10" s="12">
        <v>1.1000000000000001</v>
      </c>
      <c r="I10" s="13">
        <f t="shared" si="0"/>
        <v>4.4000000000000004</v>
      </c>
      <c r="J10" s="10" t="s">
        <v>13</v>
      </c>
      <c r="K10" s="118"/>
      <c r="L10" s="118"/>
      <c r="M10" s="62"/>
      <c r="N10" s="62" t="s">
        <v>173</v>
      </c>
      <c r="O10" s="62"/>
      <c r="P10" s="19" t="str">
        <f>VLOOKUP(B10,VT.!$B$5:$M$33,12,0)</f>
        <v>Theo mẫu gốc</v>
      </c>
    </row>
    <row r="11" spans="1:16" s="2" customFormat="1" ht="99" customHeight="1">
      <c r="A11" s="10">
        <v>8</v>
      </c>
      <c r="B11" s="10" t="s">
        <v>160</v>
      </c>
      <c r="C11" s="8" t="str">
        <f>VLOOKUP(B11,VT.!$B$5:$M$33,2,0)</f>
        <v>U-CLIP</v>
      </c>
      <c r="D11" s="9" t="str">
        <f>VLOOKUP(B11,VT.!$B$5:$M$33,3,0)</f>
        <v>75*38*32
(miệng mở 32mm)</v>
      </c>
      <c r="E11" s="10" t="str">
        <f>VLOOKUP(B11,VT.!$B$5:$M$33,5,0)</f>
        <v>nhựa</v>
      </c>
      <c r="F11" s="10" t="str">
        <f>VLOOKUP(B11,VT.!$B$5:$M$33,4,0)</f>
        <v>đen</v>
      </c>
      <c r="G11" s="11">
        <f>SUMIF(VT.!$B:$B,'Vật Tư Chung '!B11,VT.!$J:$J)</f>
        <v>16</v>
      </c>
      <c r="H11" s="12">
        <v>1.1000000000000001</v>
      </c>
      <c r="I11" s="13">
        <f t="shared" si="0"/>
        <v>17.600000000000001</v>
      </c>
      <c r="J11" s="10" t="s">
        <v>13</v>
      </c>
      <c r="K11" s="118"/>
      <c r="L11" s="118"/>
      <c r="M11" s="62"/>
      <c r="N11" s="62" t="s">
        <v>171</v>
      </c>
      <c r="O11" s="62"/>
      <c r="P11" s="19" t="str">
        <f>VLOOKUP(B11,VT.!$B$5:$M$33,12,0)</f>
        <v>Theo mẫu gốc</v>
      </c>
    </row>
    <row r="12" spans="1:16" s="2" customFormat="1" ht="99" customHeight="1">
      <c r="A12" s="7">
        <v>9</v>
      </c>
      <c r="B12" s="76" t="s">
        <v>164</v>
      </c>
      <c r="C12" s="8" t="str">
        <f>VLOOKUP(B12,VT.!$B$5:$M$33,2,0)</f>
        <v>Nan bàn Polywood</v>
      </c>
      <c r="D12" s="9" t="str">
        <f>VLOOKUP(B12,VT.!$B$5:$M$33,3,0)</f>
        <v>546*105*15</v>
      </c>
      <c r="E12" s="10" t="str">
        <f>VLOOKUP(B12,VT.!$B$5:$M$33,5,0)</f>
        <v>poly</v>
      </c>
      <c r="F12" s="10" t="str">
        <f>VLOOKUP(B12,VT.!$B$5:$M$33,4,0)</f>
        <v>nâu</v>
      </c>
      <c r="G12" s="11">
        <f>SUMIF(VT.!$B:$B,'Vật Tư Chung '!B12,VT.!$J:$J)</f>
        <v>5</v>
      </c>
      <c r="H12" s="12">
        <v>1.1000000000000001</v>
      </c>
      <c r="I12" s="13">
        <f t="shared" si="0"/>
        <v>5.5</v>
      </c>
      <c r="J12" s="10" t="s">
        <v>13</v>
      </c>
      <c r="K12" s="118"/>
      <c r="L12" s="118"/>
      <c r="M12" s="62"/>
      <c r="N12" s="62" t="s">
        <v>171</v>
      </c>
      <c r="O12" s="62"/>
      <c r="P12" s="19" t="str">
        <f>VLOOKUP(B12,VT.!$B$5:$M$33,12,0)</f>
        <v>Theo mẫu gốc</v>
      </c>
    </row>
    <row r="13" spans="1:16" s="2" customFormat="1" ht="99" customHeight="1">
      <c r="A13" s="10">
        <v>10</v>
      </c>
      <c r="B13" s="10" t="s">
        <v>161</v>
      </c>
      <c r="C13" s="8" t="str">
        <f>VLOOKUP(B13,VT.!$B$5:$M$33,2,0)</f>
        <v>Vis nhọn đầu tròn
(như hình)</v>
      </c>
      <c r="D13" s="9" t="str">
        <f>VLOOKUP(B13,VT.!$B$5:$M$33,3,0)</f>
        <v>M4*35</v>
      </c>
      <c r="E13" s="10" t="str">
        <f>VLOOKUP(B13,VT.!$B$5:$M$33,5,0)</f>
        <v>inox</v>
      </c>
      <c r="F13" s="10" t="str">
        <f>VLOOKUP(B13,VT.!$B$5:$M$33,4,0)</f>
        <v>inox</v>
      </c>
      <c r="G13" s="11">
        <f>SUMIF(VT.!$B:$B,'Vật Tư Chung '!B13,VT.!$J:$J)</f>
        <v>20</v>
      </c>
      <c r="H13" s="12">
        <v>1.1000000000000001</v>
      </c>
      <c r="I13" s="13">
        <f t="shared" si="0"/>
        <v>22</v>
      </c>
      <c r="J13" s="10" t="s">
        <v>13</v>
      </c>
      <c r="K13" s="118"/>
      <c r="L13" s="118"/>
      <c r="M13" s="62"/>
      <c r="N13" s="62"/>
      <c r="O13" s="62"/>
      <c r="P13" s="19"/>
    </row>
    <row r="14" spans="1:16" s="1" customFormat="1" ht="28.5" customHeight="1">
      <c r="A14" s="14"/>
      <c r="B14" s="14"/>
      <c r="G14" s="15">
        <f>SUM(G4:G13)</f>
        <v>211</v>
      </c>
      <c r="H14" s="16"/>
      <c r="I14" s="15">
        <f>SUM(I4:I13)</f>
        <v>232.10000000000002</v>
      </c>
    </row>
    <row r="15" spans="1:16" s="1" customFormat="1" ht="28.5" customHeight="1">
      <c r="A15" s="14"/>
      <c r="B15" s="14"/>
      <c r="C15" s="87" t="s">
        <v>165</v>
      </c>
      <c r="G15" s="16"/>
      <c r="H15" s="16"/>
      <c r="I15" s="16"/>
    </row>
    <row r="16" spans="1:16" ht="21" customHeight="1">
      <c r="A16" s="17"/>
      <c r="B16" s="17"/>
      <c r="C16" s="18"/>
      <c r="D16" s="18"/>
      <c r="E16" s="18"/>
      <c r="F16" s="18"/>
      <c r="G16" s="18"/>
      <c r="H16" s="18"/>
      <c r="I16" s="18"/>
      <c r="J16" s="18"/>
      <c r="K16" s="18"/>
      <c r="L16" s="86" t="s">
        <v>162</v>
      </c>
      <c r="M16" s="86"/>
      <c r="N16" s="86"/>
      <c r="O16" s="86"/>
      <c r="P16" s="20"/>
    </row>
    <row r="17" spans="1:16" ht="21" customHeight="1">
      <c r="A17" s="17"/>
      <c r="B17" s="17"/>
      <c r="C17" s="18" t="s">
        <v>26</v>
      </c>
      <c r="D17" s="114" t="s">
        <v>27</v>
      </c>
      <c r="E17" s="114"/>
      <c r="F17" s="114"/>
      <c r="G17" s="114"/>
      <c r="H17" s="114"/>
      <c r="I17" s="114"/>
      <c r="J17" s="18"/>
      <c r="K17" s="18"/>
      <c r="L17" s="18" t="s">
        <v>1</v>
      </c>
      <c r="M17" s="18"/>
      <c r="N17" s="18"/>
      <c r="O17" s="18"/>
      <c r="P17" s="20"/>
    </row>
    <row r="18" spans="1:16" ht="18.75" customHeight="1">
      <c r="A18" s="17"/>
      <c r="B18" s="17"/>
      <c r="C18" s="18"/>
      <c r="D18" s="18"/>
      <c r="E18" s="18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20"/>
    </row>
    <row r="19" spans="1:16" ht="18.75" customHeight="1">
      <c r="A19" s="17"/>
      <c r="B19" s="17"/>
      <c r="C19" s="18"/>
      <c r="D19" s="18"/>
      <c r="E19" s="18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20"/>
    </row>
    <row r="20" spans="1:16" ht="18.75" customHeight="1">
      <c r="A20" s="17"/>
      <c r="B20" s="17"/>
      <c r="C20" s="18"/>
      <c r="D20" s="18"/>
      <c r="E20" s="18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20"/>
    </row>
    <row r="21" spans="1:16" ht="18.75" customHeight="1">
      <c r="A21" s="17"/>
      <c r="B21" s="17"/>
      <c r="C21" s="18"/>
      <c r="D21" s="18"/>
      <c r="E21" s="18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20"/>
    </row>
    <row r="22" spans="1:16" ht="18.75" customHeight="1">
      <c r="A22" s="17"/>
      <c r="B22" s="17"/>
      <c r="C22" s="18"/>
      <c r="D22" s="18"/>
      <c r="E22" s="18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20"/>
    </row>
    <row r="23" spans="1:16" ht="18.75" customHeight="1">
      <c r="A23" s="17"/>
      <c r="B23" s="17"/>
      <c r="C23" s="18"/>
      <c r="D23" s="18"/>
      <c r="E23" s="18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20"/>
    </row>
    <row r="24" spans="1:16" ht="21.75" customHeight="1">
      <c r="A24" s="17"/>
      <c r="B24" s="17"/>
      <c r="C24" s="86" t="s">
        <v>167</v>
      </c>
      <c r="D24" s="115" t="s">
        <v>166</v>
      </c>
      <c r="E24" s="116"/>
      <c r="F24" s="116"/>
      <c r="G24" s="116"/>
      <c r="H24" s="116"/>
      <c r="I24" s="116"/>
      <c r="J24" s="18"/>
      <c r="K24" s="18"/>
      <c r="L24" s="18" t="s">
        <v>28</v>
      </c>
      <c r="M24" s="18"/>
      <c r="N24" s="18"/>
      <c r="O24" s="18"/>
      <c r="P24" s="20"/>
    </row>
    <row r="25" spans="1:16" ht="16.5">
      <c r="A25" s="17"/>
      <c r="B25" s="17"/>
      <c r="C25" s="17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</row>
    <row r="35" spans="12:12">
      <c r="L35" s="4">
        <v>124</v>
      </c>
    </row>
  </sheetData>
  <autoFilter ref="A2:P17" xr:uid="{00000000-0009-0000-0000-000002000000}"/>
  <mergeCells count="16">
    <mergeCell ref="A1:C1"/>
    <mergeCell ref="D1:P1"/>
    <mergeCell ref="K2:L2"/>
    <mergeCell ref="D17:I17"/>
    <mergeCell ref="D24:I24"/>
    <mergeCell ref="A2:A3"/>
    <mergeCell ref="C2:C3"/>
    <mergeCell ref="D2:D3"/>
    <mergeCell ref="E2:E3"/>
    <mergeCell ref="G2:G3"/>
    <mergeCell ref="H2:H3"/>
    <mergeCell ref="I2:I3"/>
    <mergeCell ref="J2:J3"/>
    <mergeCell ref="P2:P3"/>
    <mergeCell ref="K4:L13"/>
    <mergeCell ref="F2:F3"/>
  </mergeCells>
  <printOptions horizontalCentered="1"/>
  <pageMargins left="0" right="0" top="0" bottom="0" header="0" footer="0"/>
  <pageSetup paperSize="9" scale="40" fitToHeight="0" orientation="portrait" r:id="rId1"/>
  <headerFooter>
    <oddFooter>&amp;CPage &amp;P of &amp;N</oddFooter>
  </headerFooter>
  <colBreaks count="1" manualBreakCount="1">
    <brk id="16" max="64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C2:C13"/>
  <sheetViews>
    <sheetView workbookViewId="0">
      <selection activeCell="C2" sqref="C2:C13"/>
    </sheetView>
  </sheetViews>
  <sheetFormatPr defaultColWidth="9" defaultRowHeight="12.75"/>
  <cols>
    <col min="3" max="3" width="30.86328125" customWidth="1"/>
  </cols>
  <sheetData>
    <row r="2" spans="3:3">
      <c r="C2" t="s">
        <v>29</v>
      </c>
    </row>
    <row r="3" spans="3:3">
      <c r="C3" t="s">
        <v>30</v>
      </c>
    </row>
    <row r="4" spans="3:3">
      <c r="C4" t="s">
        <v>31</v>
      </c>
    </row>
    <row r="5" spans="3:3">
      <c r="C5" t="s">
        <v>32</v>
      </c>
    </row>
    <row r="6" spans="3:3">
      <c r="C6" t="s">
        <v>33</v>
      </c>
    </row>
    <row r="7" spans="3:3">
      <c r="C7" t="s">
        <v>34</v>
      </c>
    </row>
    <row r="8" spans="3:3">
      <c r="C8" t="s">
        <v>35</v>
      </c>
    </row>
    <row r="9" spans="3:3">
      <c r="C9" t="s">
        <v>36</v>
      </c>
    </row>
    <row r="10" spans="3:3">
      <c r="C10" t="s">
        <v>37</v>
      </c>
    </row>
    <row r="11" spans="3:3">
      <c r="C11" t="s">
        <v>38</v>
      </c>
    </row>
    <row r="12" spans="3:3">
      <c r="C12" t="s">
        <v>39</v>
      </c>
    </row>
    <row r="13" spans="3:3">
      <c r="C13" t="s">
        <v>40</v>
      </c>
    </row>
  </sheetData>
  <autoFilter ref="C1:C13" xr:uid="{00000000-0009-0000-0000-000003000000}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6</vt:i4>
      </vt:variant>
    </vt:vector>
  </HeadingPairs>
  <TitlesOfParts>
    <vt:vector size="10" baseType="lpstr">
      <vt:lpstr>VT.</vt:lpstr>
      <vt:lpstr>VT</vt:lpstr>
      <vt:lpstr>Vật Tư Chung </vt:lpstr>
      <vt:lpstr>Sheet1</vt:lpstr>
      <vt:lpstr>'Vật Tư Chung '!Print_Area</vt:lpstr>
      <vt:lpstr>VT!Print_Area</vt:lpstr>
      <vt:lpstr>VT.!Print_Area</vt:lpstr>
      <vt:lpstr>'Vật Tư Chung '!Print_Titles</vt:lpstr>
      <vt:lpstr>VT!Print_Titles</vt:lpstr>
      <vt:lpstr>VT.!Print_Titles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kehoach01</dc:creator>
  <cp:lastModifiedBy>Khoi Vo</cp:lastModifiedBy>
  <cp:lastPrinted>2025-05-21T09:39:06Z</cp:lastPrinted>
  <dcterms:created xsi:type="dcterms:W3CDTF">2013-07-11T01:12:00Z</dcterms:created>
  <dcterms:modified xsi:type="dcterms:W3CDTF">2025-05-22T03:47:24Z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3DD3DF14912B4349BDF2226A274705DA_12</vt:lpwstr>
  </property>
  <property fmtid="{D5CDD505-2E9C-101B-9397-08002B2CF9AE}" pid="3" name="KSOProductBuildVer">
    <vt:lpwstr>1033-12.2.0.21179</vt:lpwstr>
  </property>
</Properties>
</file>